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Owner\Desktop\planuri master FSED codificare noua 31 octombrie\Planuri Master DDAP\mastere romana DDAP 31 oct\"/>
    </mc:Choice>
  </mc:AlternateContent>
  <xr:revisionPtr revIDLastSave="0" documentId="13_ncr:1_{93BA5B10-29E5-4CFE-A1D4-F7F4C9D0DCF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em_I" sheetId="19" r:id="rId1"/>
    <sheet name="Sem_II" sheetId="21" r:id="rId2"/>
  </sheets>
  <definedNames>
    <definedName name="_xlnm.Print_Area" localSheetId="0">Sem_I!$A$1:$N$53</definedName>
    <definedName name="_xlnm.Print_Area" localSheetId="1">Sem_II!$A$1:$N$54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1" l="1"/>
  <c r="D31" i="21"/>
  <c r="D29" i="19"/>
  <c r="D28" i="19"/>
  <c r="D27" i="19"/>
  <c r="M25" i="21"/>
  <c r="I24" i="21"/>
  <c r="H24" i="21"/>
  <c r="G24" i="21"/>
  <c r="F24" i="21"/>
  <c r="E24" i="21"/>
  <c r="K23" i="21"/>
  <c r="L23" i="21" s="1"/>
  <c r="K21" i="21"/>
  <c r="I24" i="19"/>
  <c r="H24" i="19"/>
  <c r="G24" i="19"/>
  <c r="F24" i="19"/>
  <c r="E24" i="19"/>
  <c r="K23" i="19"/>
  <c r="K15" i="21"/>
  <c r="K11" i="21"/>
  <c r="L11" i="21" s="1"/>
  <c r="L15" i="21" l="1"/>
  <c r="K12" i="21"/>
  <c r="K10" i="21"/>
  <c r="L10" i="21" s="1"/>
  <c r="K9" i="21"/>
  <c r="N18" i="21" l="1"/>
  <c r="N18" i="19"/>
  <c r="D32" i="21" l="1"/>
  <c r="K15" i="19"/>
  <c r="K13" i="19"/>
  <c r="K12" i="19"/>
  <c r="L12" i="19" s="1"/>
  <c r="K11" i="19"/>
  <c r="K10" i="19"/>
  <c r="L10" i="19" s="1"/>
  <c r="K9" i="19"/>
  <c r="L2" i="21"/>
  <c r="K17" i="19" l="1"/>
  <c r="K17" i="21"/>
  <c r="M18" i="21" l="1"/>
  <c r="I18" i="21"/>
  <c r="H18" i="21"/>
  <c r="G18" i="21"/>
  <c r="F18" i="21"/>
  <c r="I17" i="21"/>
  <c r="H17" i="21"/>
  <c r="G17" i="21"/>
  <c r="F17" i="21"/>
  <c r="E17" i="21"/>
  <c r="L9" i="21"/>
  <c r="L17" i="21" s="1"/>
  <c r="M18" i="19"/>
  <c r="I18" i="19"/>
  <c r="H18" i="19"/>
  <c r="G18" i="19"/>
  <c r="F18" i="19"/>
  <c r="I17" i="19"/>
  <c r="H17" i="19"/>
  <c r="G17" i="19"/>
  <c r="F17" i="19"/>
  <c r="E17" i="19"/>
  <c r="L15" i="19"/>
  <c r="L13" i="19"/>
  <c r="L11" i="19"/>
  <c r="L9" i="19" l="1"/>
  <c r="L17" i="19" s="1"/>
</calcChain>
</file>

<file path=xl/sharedStrings.xml><?xml version="1.0" encoding="utf-8"?>
<sst xmlns="http://schemas.openxmlformats.org/spreadsheetml/2006/main" count="191" uniqueCount="101">
  <si>
    <t>Plan de învățământ masterat</t>
  </si>
  <si>
    <t>Anul universitar:</t>
  </si>
  <si>
    <t xml:space="preserve">Domeniul: </t>
  </si>
  <si>
    <t>Anul de studii:</t>
  </si>
  <si>
    <t>I</t>
  </si>
  <si>
    <t xml:space="preserve">Programul de studii: </t>
  </si>
  <si>
    <t>Semestrul:</t>
  </si>
  <si>
    <t>Codul disciplinei</t>
  </si>
  <si>
    <t xml:space="preserve">Denumirea disciplinei </t>
  </si>
  <si>
    <t>Categorie formativă</t>
  </si>
  <si>
    <t>Nr. ECTS</t>
  </si>
  <si>
    <t>Ore/săptămână</t>
  </si>
  <si>
    <t>Total ore</t>
  </si>
  <si>
    <t>Forma de evaluare</t>
  </si>
  <si>
    <t>C</t>
  </si>
  <si>
    <t>S</t>
  </si>
  <si>
    <t>L</t>
  </si>
  <si>
    <t>P</t>
  </si>
  <si>
    <t>C/P</t>
  </si>
  <si>
    <t>Activități asistate</t>
  </si>
  <si>
    <t>Stud. Ind.</t>
  </si>
  <si>
    <t xml:space="preserve">Discipline Obligatorii (Ob) </t>
  </si>
  <si>
    <t>DS</t>
  </si>
  <si>
    <t>E</t>
  </si>
  <si>
    <t>DA</t>
  </si>
  <si>
    <t>Statistici:</t>
  </si>
  <si>
    <t>ECTS/Ore:</t>
  </si>
  <si>
    <t>Ex.</t>
  </si>
  <si>
    <t>Ver.</t>
  </si>
  <si>
    <t>Număr:</t>
  </si>
  <si>
    <t>TOTAL NUMĂR 
DE ORE</t>
  </si>
  <si>
    <t>Discipline Obligatorii:</t>
  </si>
  <si>
    <t>Discipline Opționale:</t>
  </si>
  <si>
    <t>Discipline Facultative:</t>
  </si>
  <si>
    <t>Rector,</t>
  </si>
  <si>
    <t>Decan,</t>
  </si>
  <si>
    <t>Director departament,</t>
  </si>
  <si>
    <t>Mihnea-Cosmin COSTOIU</t>
  </si>
  <si>
    <t>Petrișor - Laurențiu ȚUCĂ</t>
  </si>
  <si>
    <t>II</t>
  </si>
  <si>
    <t>2024 - 2025</t>
  </si>
  <si>
    <t>Nr. Crt.</t>
  </si>
  <si>
    <t>Avizat Direcția evaluarea și asigurarea calității,</t>
  </si>
  <si>
    <t>Discipline Opționale (Op)</t>
  </si>
  <si>
    <t>Discipline Facultative (Fac)</t>
  </si>
  <si>
    <t>-</t>
  </si>
  <si>
    <t>Carmen-Constantina NENU</t>
  </si>
  <si>
    <t>Andreea DRĂGHICI</t>
  </si>
  <si>
    <t>Etică și integritate academică</t>
  </si>
  <si>
    <t>Drept</t>
  </si>
  <si>
    <t>Cariere juridice</t>
  </si>
  <si>
    <t>2024-2025</t>
  </si>
  <si>
    <t>Organizarea si exercitarea profesiilor juridice</t>
  </si>
  <si>
    <t xml:space="preserve">Drept notarial </t>
  </si>
  <si>
    <t>Teoria generala a infractiunii si raspunderii penale</t>
  </si>
  <si>
    <t>Metodologia cercetarii stiintifice</t>
  </si>
  <si>
    <t>Procedura penala si cooperare judiciara internationala in materie penala</t>
  </si>
  <si>
    <t>Drept procesual penal. Proceduri speciale</t>
  </si>
  <si>
    <t>2 saptămâni = 60 de ore</t>
  </si>
  <si>
    <t>Teoria generală a contractului</t>
  </si>
  <si>
    <t>Jurisdictia muncii si asigurarilor sociale</t>
  </si>
  <si>
    <t>Procedura civila si cooperare judiciara internationala in materie civila</t>
  </si>
  <si>
    <t>Practica de specialitate</t>
  </si>
  <si>
    <t>Elaborarea lucrarii de disertate</t>
  </si>
  <si>
    <t>Drept imobiliar</t>
  </si>
  <si>
    <t>Protecția juridica a dreptului de proprietate</t>
  </si>
  <si>
    <t>V</t>
  </si>
  <si>
    <t xml:space="preserve">72 de ore </t>
  </si>
  <si>
    <t xml:space="preserve">Psihopedagogia adolescenților, tinerilor și adulților </t>
  </si>
  <si>
    <t>Proiectarea și managementul programelor educaționale</t>
  </si>
  <si>
    <t>Didactica domeniului și dezvoltării în didactica specializării (învățământ liceal, postliceal, după caz) *</t>
  </si>
  <si>
    <t>Practică pedagogică (în învățământul liceal, postliceal, după caz)</t>
  </si>
  <si>
    <t xml:space="preserve">Examen de absolvire - Nivelul II </t>
  </si>
  <si>
    <t>UPB.22.M1.O05_01</t>
  </si>
  <si>
    <t>UPB.22.M1.O05_02</t>
  </si>
  <si>
    <t>UPB.22.M1.O05_03</t>
  </si>
  <si>
    <t>UPB.22.M1.O05_04</t>
  </si>
  <si>
    <t>UPB.22.M1.O05_05</t>
  </si>
  <si>
    <t>UPB.22.M1.A05_06</t>
  </si>
  <si>
    <t>UPB.22.M1.A05_07</t>
  </si>
  <si>
    <t>Discipline de pregătire psihopedagogică fundamentală</t>
  </si>
  <si>
    <t>Metodologia cercetării educaționale</t>
  </si>
  <si>
    <t>UPB.22.M1.L05_91</t>
  </si>
  <si>
    <t>UPB.22.M1.L05_92</t>
  </si>
  <si>
    <t>UPB.22.M2.O05_08</t>
  </si>
  <si>
    <t>UPB.22.M2.O05_09</t>
  </si>
  <si>
    <t>UPB.22.M2.O05_10</t>
  </si>
  <si>
    <t>UPB.22.M2.O05_11</t>
  </si>
  <si>
    <t>UPB.22.M2.O05_12</t>
  </si>
  <si>
    <t>UPB.22.M2.A05_13</t>
  </si>
  <si>
    <t>UPB.22.M2.A05_14</t>
  </si>
  <si>
    <t>Discipline de pregătire didactică și practică de specialitate</t>
  </si>
  <si>
    <t>UPB.22.M2.L05_96</t>
  </si>
  <si>
    <t xml:space="preserve">Promovarea lucrarii de disertație </t>
  </si>
  <si>
    <t>DC</t>
  </si>
  <si>
    <t>Managementul organizației școlare</t>
  </si>
  <si>
    <t>UPB.22.M1.L05_943</t>
  </si>
  <si>
    <t>UPB.22.M2.L05_93</t>
  </si>
  <si>
    <t>UPB.22.M2.L05_952</t>
  </si>
  <si>
    <t>UPB.22.M2.L05_97</t>
  </si>
  <si>
    <t>UPB.22.M2.L05_80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</si>
</sst>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4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0" fontId="10" fillId="0" borderId="51" xfId="0" applyFont="1" applyBorder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54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1" fillId="0" borderId="3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2" fillId="8" borderId="50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0" xfId="0" applyFont="1" applyBorder="1" applyAlignment="1"/>
  </cellXfs>
  <cellStyles count="2">
    <cellStyle name="Normal" xfId="0" builtinId="0"/>
    <cellStyle name="Normal 2" xfId="1" xr:uid="{00000000-0005-0000-0000-000001000000}"/>
  </cellStyles>
  <dxfs count="21"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00FF99"/>
      <color rgb="FFFFFF99"/>
      <color rgb="FFCD54DA"/>
      <color rgb="FFFFCC66"/>
      <color rgb="FFFF99CC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C75A32-2CB3-4290-B04D-C70FCFE96D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819150" y="15875"/>
          <a:ext cx="765175" cy="7443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99060</xdr:colOff>
      <xdr:row>0</xdr:row>
      <xdr:rowOff>0</xdr:rowOff>
    </xdr:from>
    <xdr:to>
      <xdr:col>12</xdr:col>
      <xdr:colOff>300989</xdr:colOff>
      <xdr:row>1</xdr:row>
      <xdr:rowOff>3387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C7876A-0F93-4244-8DDA-2A21717EF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1620" y="0"/>
          <a:ext cx="811529" cy="7272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1FA87E7-3275-4911-B170-7F7115865E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487680</xdr:colOff>
      <xdr:row>0</xdr:row>
      <xdr:rowOff>0</xdr:rowOff>
    </xdr:from>
    <xdr:to>
      <xdr:col>13</xdr:col>
      <xdr:colOff>285748</xdr:colOff>
      <xdr:row>1</xdr:row>
      <xdr:rowOff>3387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78009EA-D550-46DB-B861-2974483DE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0240" y="0"/>
          <a:ext cx="788668" cy="7272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6"/>
  <sheetViews>
    <sheetView topLeftCell="A33" zoomScaleNormal="100" zoomScaleSheetLayoutView="70" workbookViewId="0">
      <selection sqref="A1:N56"/>
    </sheetView>
  </sheetViews>
  <sheetFormatPr defaultRowHeight="14.4" x14ac:dyDescent="0.3"/>
  <cols>
    <col min="1" max="1" width="4.6640625" style="13" customWidth="1"/>
    <col min="2" max="2" width="19.44140625" customWidth="1"/>
    <col min="3" max="3" width="45.6640625" customWidth="1"/>
    <col min="4" max="4" width="10.44140625" customWidth="1"/>
    <col min="5" max="5" width="6" customWidth="1"/>
    <col min="6" max="6" width="7.5546875" customWidth="1"/>
    <col min="7" max="10" width="5.5546875" customWidth="1"/>
    <col min="11" max="11" width="16" customWidth="1"/>
    <col min="13" max="14" width="4.6640625" style="6" customWidth="1"/>
  </cols>
  <sheetData>
    <row r="1" spans="1:21" ht="57" customHeight="1" x14ac:dyDescent="0.35">
      <c r="B1" s="3"/>
      <c r="C1" s="4"/>
      <c r="D1" s="180" t="s">
        <v>0</v>
      </c>
      <c r="E1" s="180"/>
      <c r="F1" s="180"/>
      <c r="G1" s="180"/>
      <c r="H1" s="180"/>
      <c r="I1" s="2"/>
      <c r="J1" s="2"/>
      <c r="K1" s="5"/>
      <c r="L1" s="176"/>
      <c r="M1" s="176"/>
      <c r="Q1" s="21"/>
      <c r="R1" s="21"/>
      <c r="S1" s="21"/>
      <c r="T1" s="21"/>
      <c r="U1" s="21"/>
    </row>
    <row r="2" spans="1:21" ht="15" customHeight="1" x14ac:dyDescent="0.3">
      <c r="B2" s="131"/>
      <c r="C2" s="131"/>
      <c r="D2" s="147" t="s">
        <v>51</v>
      </c>
      <c r="E2" s="147"/>
      <c r="F2" s="147"/>
      <c r="G2" s="147"/>
      <c r="H2" s="147"/>
      <c r="K2" s="8" t="s">
        <v>1</v>
      </c>
      <c r="L2" s="131" t="s">
        <v>40</v>
      </c>
      <c r="M2" s="131"/>
      <c r="Q2" s="12"/>
      <c r="R2" s="12"/>
      <c r="S2" s="12"/>
      <c r="T2" s="12"/>
      <c r="U2" s="12"/>
    </row>
    <row r="3" spans="1:21" x14ac:dyDescent="0.3">
      <c r="B3" s="7" t="s">
        <v>2</v>
      </c>
      <c r="C3" s="131" t="s">
        <v>49</v>
      </c>
      <c r="D3" s="131"/>
      <c r="E3" s="131"/>
      <c r="F3" s="131"/>
      <c r="G3" s="131"/>
      <c r="K3" s="8" t="s">
        <v>3</v>
      </c>
      <c r="L3" s="131" t="s">
        <v>4</v>
      </c>
      <c r="M3" s="131"/>
      <c r="Q3" s="12"/>
      <c r="R3" s="12"/>
      <c r="S3" s="12"/>
      <c r="T3" s="12"/>
      <c r="U3" s="12"/>
    </row>
    <row r="4" spans="1:21" x14ac:dyDescent="0.3">
      <c r="B4" s="7" t="s">
        <v>5</v>
      </c>
      <c r="C4" s="131" t="s">
        <v>50</v>
      </c>
      <c r="D4" s="131"/>
      <c r="E4" s="131"/>
      <c r="F4" s="131"/>
      <c r="G4" s="131"/>
      <c r="K4" s="8" t="s">
        <v>6</v>
      </c>
      <c r="L4" s="131" t="s">
        <v>4</v>
      </c>
      <c r="M4" s="131"/>
      <c r="Q4" s="12"/>
      <c r="R4" s="12"/>
      <c r="S4" s="12"/>
      <c r="T4" s="12"/>
      <c r="U4" s="12"/>
    </row>
    <row r="5" spans="1:21" ht="12" customHeight="1" thickBot="1" x14ac:dyDescent="0.35">
      <c r="B5" s="7"/>
      <c r="C5" s="3"/>
      <c r="D5" s="3"/>
      <c r="E5" s="3"/>
      <c r="F5" s="3"/>
      <c r="G5" s="3"/>
      <c r="K5" s="8"/>
      <c r="L5" s="9"/>
      <c r="M5" s="3"/>
      <c r="Q5" s="12"/>
      <c r="R5" s="12"/>
      <c r="S5" s="12"/>
      <c r="T5" s="12"/>
      <c r="U5" s="12"/>
    </row>
    <row r="6" spans="1:21" s="1" customFormat="1" ht="16.5" customHeight="1" x14ac:dyDescent="0.3">
      <c r="A6" s="148" t="s">
        <v>41</v>
      </c>
      <c r="B6" s="143" t="s">
        <v>7</v>
      </c>
      <c r="C6" s="143" t="s">
        <v>8</v>
      </c>
      <c r="D6" s="143" t="s">
        <v>9</v>
      </c>
      <c r="E6" s="141">
        <v>5</v>
      </c>
      <c r="F6" s="144" t="s">
        <v>11</v>
      </c>
      <c r="G6" s="145"/>
      <c r="H6" s="145"/>
      <c r="I6" s="145"/>
      <c r="J6" s="146"/>
      <c r="K6" s="143" t="s">
        <v>12</v>
      </c>
      <c r="L6" s="143"/>
      <c r="M6" s="143" t="s">
        <v>13</v>
      </c>
      <c r="N6" s="177"/>
      <c r="Q6" s="12"/>
      <c r="R6" s="12"/>
      <c r="S6" s="12"/>
      <c r="T6" s="12"/>
      <c r="U6" s="12"/>
    </row>
    <row r="7" spans="1:21" ht="15" thickBot="1" x14ac:dyDescent="0.35">
      <c r="A7" s="149"/>
      <c r="B7" s="178"/>
      <c r="C7" s="178"/>
      <c r="D7" s="178"/>
      <c r="E7" s="142"/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78"/>
      <c r="N7" s="179"/>
      <c r="Q7" s="12"/>
      <c r="R7" s="12"/>
      <c r="S7" s="12"/>
      <c r="T7" s="12"/>
      <c r="U7" s="12"/>
    </row>
    <row r="8" spans="1:21" ht="15" thickBot="1" x14ac:dyDescent="0.35">
      <c r="A8" s="150" t="s">
        <v>21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2"/>
      <c r="Q8" s="12"/>
      <c r="R8" s="12"/>
      <c r="S8" s="12"/>
      <c r="T8" s="12"/>
      <c r="U8" s="12"/>
    </row>
    <row r="9" spans="1:21" ht="15" customHeight="1" thickBot="1" x14ac:dyDescent="0.35">
      <c r="A9" s="29">
        <v>1</v>
      </c>
      <c r="B9" s="34" t="s">
        <v>73</v>
      </c>
      <c r="C9" s="22" t="s">
        <v>52</v>
      </c>
      <c r="D9" s="78" t="s">
        <v>22</v>
      </c>
      <c r="E9" s="25">
        <v>5</v>
      </c>
      <c r="F9" s="25">
        <v>1</v>
      </c>
      <c r="G9" s="27">
        <v>1</v>
      </c>
      <c r="H9" s="34"/>
      <c r="I9" s="34"/>
      <c r="J9" s="34"/>
      <c r="K9" s="34">
        <f t="shared" ref="K9:K13" si="0">SUM(F9:J9)*14</f>
        <v>28</v>
      </c>
      <c r="L9" s="34">
        <f>E9*25-K9</f>
        <v>97</v>
      </c>
      <c r="M9" s="117" t="s">
        <v>23</v>
      </c>
      <c r="N9" s="159"/>
      <c r="Q9" s="12"/>
      <c r="R9" s="12"/>
      <c r="S9" s="12"/>
      <c r="T9" s="12"/>
      <c r="U9" s="12"/>
    </row>
    <row r="10" spans="1:21" ht="15" customHeight="1" thickBot="1" x14ac:dyDescent="0.35">
      <c r="A10" s="35">
        <v>2</v>
      </c>
      <c r="B10" s="30" t="s">
        <v>74</v>
      </c>
      <c r="C10" s="23" t="s">
        <v>53</v>
      </c>
      <c r="D10" s="36" t="s">
        <v>24</v>
      </c>
      <c r="E10" s="26">
        <v>6</v>
      </c>
      <c r="F10" s="26">
        <v>2</v>
      </c>
      <c r="G10" s="24">
        <v>1</v>
      </c>
      <c r="H10" s="30"/>
      <c r="I10" s="30"/>
      <c r="J10" s="30"/>
      <c r="K10" s="30">
        <f t="shared" si="0"/>
        <v>42</v>
      </c>
      <c r="L10" s="30">
        <f>E10*25-K10</f>
        <v>108</v>
      </c>
      <c r="M10" s="157" t="s">
        <v>23</v>
      </c>
      <c r="N10" s="158"/>
      <c r="Q10" s="12"/>
      <c r="R10" s="12"/>
      <c r="S10" s="12"/>
      <c r="T10" s="12"/>
      <c r="U10" s="12"/>
    </row>
    <row r="11" spans="1:21" ht="15" customHeight="1" thickBot="1" x14ac:dyDescent="0.35">
      <c r="A11" s="35">
        <v>3</v>
      </c>
      <c r="B11" s="30" t="s">
        <v>75</v>
      </c>
      <c r="C11" s="23" t="s">
        <v>54</v>
      </c>
      <c r="D11" s="36" t="s">
        <v>24</v>
      </c>
      <c r="E11" s="26">
        <v>6</v>
      </c>
      <c r="F11" s="26">
        <v>1</v>
      </c>
      <c r="G11" s="24">
        <v>1</v>
      </c>
      <c r="H11" s="30"/>
      <c r="I11" s="30"/>
      <c r="J11" s="30"/>
      <c r="K11" s="30">
        <f t="shared" si="0"/>
        <v>28</v>
      </c>
      <c r="L11" s="30">
        <f>E11*25-K11</f>
        <v>122</v>
      </c>
      <c r="M11" s="174" t="s">
        <v>23</v>
      </c>
      <c r="N11" s="175"/>
      <c r="Q11" s="12"/>
      <c r="R11" s="12"/>
      <c r="S11" s="12"/>
      <c r="T11" s="12"/>
      <c r="U11" s="12"/>
    </row>
    <row r="12" spans="1:21" ht="15" thickBot="1" x14ac:dyDescent="0.35">
      <c r="A12" s="35">
        <v>4</v>
      </c>
      <c r="B12" s="30" t="s">
        <v>76</v>
      </c>
      <c r="C12" s="23" t="s">
        <v>55</v>
      </c>
      <c r="D12" s="78" t="s">
        <v>22</v>
      </c>
      <c r="E12" s="26">
        <v>4</v>
      </c>
      <c r="F12" s="26"/>
      <c r="G12" s="24">
        <v>1</v>
      </c>
      <c r="H12" s="30"/>
      <c r="I12" s="30"/>
      <c r="J12" s="30"/>
      <c r="K12" s="30">
        <f t="shared" si="0"/>
        <v>14</v>
      </c>
      <c r="L12" s="30">
        <f t="shared" ref="L12:L13" si="1">E12*25-K12</f>
        <v>86</v>
      </c>
      <c r="M12" s="157" t="s">
        <v>66</v>
      </c>
      <c r="N12" s="158"/>
      <c r="Q12" s="12"/>
      <c r="R12" s="12"/>
      <c r="S12" s="12"/>
      <c r="T12" s="12"/>
      <c r="U12" s="12"/>
    </row>
    <row r="13" spans="1:21" ht="15" thickBot="1" x14ac:dyDescent="0.35">
      <c r="A13" s="35">
        <v>5</v>
      </c>
      <c r="B13" s="30" t="s">
        <v>77</v>
      </c>
      <c r="C13" s="23" t="s">
        <v>48</v>
      </c>
      <c r="D13" s="78" t="s">
        <v>22</v>
      </c>
      <c r="E13" s="26">
        <v>4</v>
      </c>
      <c r="F13" s="26">
        <v>1</v>
      </c>
      <c r="G13" s="24"/>
      <c r="H13" s="30"/>
      <c r="I13" s="30"/>
      <c r="J13" s="30"/>
      <c r="K13" s="30">
        <f t="shared" si="0"/>
        <v>14</v>
      </c>
      <c r="L13" s="30">
        <f t="shared" si="1"/>
        <v>86</v>
      </c>
      <c r="M13" s="157" t="s">
        <v>66</v>
      </c>
      <c r="N13" s="158"/>
      <c r="Q13" s="12"/>
      <c r="R13" s="12"/>
      <c r="S13" s="12"/>
      <c r="T13" s="12"/>
      <c r="U13" s="12"/>
    </row>
    <row r="14" spans="1:21" ht="14.4" customHeight="1" thickBot="1" x14ac:dyDescent="0.35">
      <c r="A14" s="153" t="s">
        <v>43</v>
      </c>
      <c r="B14" s="154"/>
      <c r="C14" s="154"/>
      <c r="D14" s="154"/>
      <c r="E14" s="155"/>
      <c r="F14" s="155"/>
      <c r="G14" s="155"/>
      <c r="H14" s="155"/>
      <c r="I14" s="155"/>
      <c r="J14" s="155"/>
      <c r="K14" s="155"/>
      <c r="L14" s="155"/>
      <c r="M14" s="155"/>
      <c r="N14" s="156"/>
      <c r="Q14" s="12"/>
      <c r="R14" s="12"/>
      <c r="S14" s="12"/>
      <c r="T14" s="12"/>
      <c r="U14" s="12"/>
    </row>
    <row r="15" spans="1:21" ht="15" customHeight="1" thickBot="1" x14ac:dyDescent="0.35">
      <c r="A15" s="29">
        <v>6</v>
      </c>
      <c r="B15" s="30" t="s">
        <v>78</v>
      </c>
      <c r="C15" s="22" t="s">
        <v>56</v>
      </c>
      <c r="D15" s="172" t="s">
        <v>24</v>
      </c>
      <c r="E15" s="137">
        <v>5</v>
      </c>
      <c r="F15" s="115">
        <v>2</v>
      </c>
      <c r="G15" s="117">
        <v>1</v>
      </c>
      <c r="H15" s="117"/>
      <c r="I15" s="117"/>
      <c r="J15" s="161"/>
      <c r="K15" s="117">
        <f>SUM(F15:J15)*14</f>
        <v>42</v>
      </c>
      <c r="L15" s="117">
        <f t="shared" ref="L15" si="2">E15*25-K15</f>
        <v>83</v>
      </c>
      <c r="M15" s="117" t="s">
        <v>23</v>
      </c>
      <c r="N15" s="159"/>
      <c r="O15" s="20"/>
      <c r="Q15" s="12"/>
      <c r="R15" s="12"/>
      <c r="S15" s="12"/>
      <c r="T15" s="12"/>
      <c r="U15" s="12"/>
    </row>
    <row r="16" spans="1:21" ht="15" customHeight="1" thickBot="1" x14ac:dyDescent="0.35">
      <c r="A16" s="79">
        <v>7</v>
      </c>
      <c r="B16" s="30" t="s">
        <v>79</v>
      </c>
      <c r="C16" s="23" t="s">
        <v>57</v>
      </c>
      <c r="D16" s="173"/>
      <c r="E16" s="138"/>
      <c r="F16" s="116"/>
      <c r="G16" s="118"/>
      <c r="H16" s="118"/>
      <c r="I16" s="118"/>
      <c r="J16" s="162"/>
      <c r="K16" s="118"/>
      <c r="L16" s="118"/>
      <c r="M16" s="118"/>
      <c r="N16" s="160"/>
      <c r="Q16" s="12"/>
      <c r="R16" s="12"/>
      <c r="S16" s="12"/>
      <c r="T16" s="12"/>
      <c r="U16" s="12"/>
    </row>
    <row r="17" spans="1:21" ht="15" customHeight="1" x14ac:dyDescent="0.3">
      <c r="A17" s="167" t="s">
        <v>25</v>
      </c>
      <c r="B17" s="168"/>
      <c r="C17" s="169"/>
      <c r="D17" s="82" t="s">
        <v>26</v>
      </c>
      <c r="E17" s="135">
        <f>SUM(E9:E16)</f>
        <v>30</v>
      </c>
      <c r="F17" s="38">
        <f>SUM(F9:F16)</f>
        <v>7</v>
      </c>
      <c r="G17" s="38">
        <f>SUM(G9:G16)</f>
        <v>5</v>
      </c>
      <c r="H17" s="38">
        <f>SUM(H9:H16)</f>
        <v>0</v>
      </c>
      <c r="I17" s="38">
        <f>SUM(I9:I16)</f>
        <v>0</v>
      </c>
      <c r="J17" s="38"/>
      <c r="K17" s="135">
        <f>SUM(K9:K16)</f>
        <v>168</v>
      </c>
      <c r="L17" s="135">
        <f>SUM(L9:L16)</f>
        <v>582</v>
      </c>
      <c r="M17" s="83" t="s">
        <v>27</v>
      </c>
      <c r="N17" s="84" t="s">
        <v>28</v>
      </c>
      <c r="Q17" s="12"/>
      <c r="R17" s="12"/>
      <c r="S17" s="12"/>
      <c r="T17" s="12"/>
      <c r="U17" s="12"/>
    </row>
    <row r="18" spans="1:21" ht="15" customHeight="1" thickBot="1" x14ac:dyDescent="0.35">
      <c r="A18" s="170"/>
      <c r="B18" s="136"/>
      <c r="C18" s="171"/>
      <c r="D18" s="85" t="s">
        <v>29</v>
      </c>
      <c r="E18" s="136"/>
      <c r="F18" s="86">
        <f>COUNT(F9:F16)</f>
        <v>5</v>
      </c>
      <c r="G18" s="86">
        <f>COUNT(G9:G16)</f>
        <v>5</v>
      </c>
      <c r="H18" s="86">
        <f>COUNT(H9:H16)</f>
        <v>0</v>
      </c>
      <c r="I18" s="86">
        <f>COUNT(I9:I16)</f>
        <v>0</v>
      </c>
      <c r="J18" s="86"/>
      <c r="K18" s="136"/>
      <c r="L18" s="136"/>
      <c r="M18" s="80">
        <f>COUNTIF(M1:M17,"=E")</f>
        <v>4</v>
      </c>
      <c r="N18" s="81">
        <f>COUNTIF(M1:M17,"=V")+COUNTIF(M1:M17,"=C")</f>
        <v>2</v>
      </c>
      <c r="Q18" s="12"/>
      <c r="R18" s="12"/>
      <c r="S18" s="12"/>
      <c r="T18" s="12"/>
      <c r="U18" s="12"/>
    </row>
    <row r="19" spans="1:21" ht="15" customHeight="1" thickBot="1" x14ac:dyDescent="0.35">
      <c r="A19" s="163" t="s">
        <v>44</v>
      </c>
      <c r="B19" s="164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6"/>
      <c r="Q19" s="12"/>
      <c r="R19" s="11"/>
      <c r="S19" s="12"/>
      <c r="T19" s="12"/>
      <c r="U19" s="12"/>
    </row>
    <row r="20" spans="1:21" ht="18" customHeight="1" thickBot="1" x14ac:dyDescent="0.35">
      <c r="A20" s="107" t="s">
        <v>80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9"/>
      <c r="Q20" s="12"/>
      <c r="R20" s="12"/>
      <c r="S20" s="12"/>
      <c r="T20" s="12"/>
      <c r="U20" s="12"/>
    </row>
    <row r="21" spans="1:21" ht="24.6" customHeight="1" thickBot="1" x14ac:dyDescent="0.35">
      <c r="A21" s="45">
        <v>8</v>
      </c>
      <c r="B21" s="30" t="s">
        <v>82</v>
      </c>
      <c r="C21" s="66" t="s">
        <v>68</v>
      </c>
      <c r="D21" s="47" t="s">
        <v>94</v>
      </c>
      <c r="E21" s="87">
        <v>5</v>
      </c>
      <c r="F21" s="49">
        <v>2</v>
      </c>
      <c r="G21" s="50">
        <v>1</v>
      </c>
      <c r="H21" s="50"/>
      <c r="I21" s="50"/>
      <c r="J21" s="51"/>
      <c r="K21" s="51">
        <v>42</v>
      </c>
      <c r="L21" s="51">
        <v>83</v>
      </c>
      <c r="M21" s="110" t="s">
        <v>23</v>
      </c>
      <c r="N21" s="111"/>
      <c r="Q21" s="12"/>
      <c r="R21" s="12"/>
      <c r="S21" s="12"/>
      <c r="T21" s="12"/>
      <c r="U21" s="12"/>
    </row>
    <row r="22" spans="1:21" ht="21" customHeight="1" thickBot="1" x14ac:dyDescent="0.35">
      <c r="A22" s="88">
        <v>9</v>
      </c>
      <c r="B22" s="30" t="s">
        <v>83</v>
      </c>
      <c r="C22" s="89" t="s">
        <v>69</v>
      </c>
      <c r="D22" s="90" t="s">
        <v>94</v>
      </c>
      <c r="E22" s="91">
        <v>5</v>
      </c>
      <c r="F22" s="92">
        <v>2</v>
      </c>
      <c r="G22" s="93">
        <v>1</v>
      </c>
      <c r="H22" s="93"/>
      <c r="I22" s="93"/>
      <c r="J22" s="94"/>
      <c r="K22" s="94">
        <v>42</v>
      </c>
      <c r="L22" s="94">
        <v>83</v>
      </c>
      <c r="M22" s="112" t="s">
        <v>23</v>
      </c>
      <c r="N22" s="113"/>
      <c r="Q22" s="12"/>
      <c r="R22" s="12"/>
      <c r="S22" s="12"/>
      <c r="T22" s="12"/>
      <c r="U22" s="12"/>
    </row>
    <row r="23" spans="1:21" ht="15" thickBot="1" x14ac:dyDescent="0.35">
      <c r="A23" s="45">
        <v>10</v>
      </c>
      <c r="B23" s="30" t="s">
        <v>96</v>
      </c>
      <c r="C23" s="95" t="s">
        <v>81</v>
      </c>
      <c r="D23" s="47" t="s">
        <v>94</v>
      </c>
      <c r="E23" s="48">
        <v>5</v>
      </c>
      <c r="F23" s="49">
        <v>1</v>
      </c>
      <c r="G23" s="50">
        <v>2</v>
      </c>
      <c r="H23" s="50"/>
      <c r="I23" s="50"/>
      <c r="J23" s="51"/>
      <c r="K23" s="51">
        <f>SUM(F23:I23)*14</f>
        <v>42</v>
      </c>
      <c r="L23" s="51">
        <v>83</v>
      </c>
      <c r="M23" s="110" t="s">
        <v>23</v>
      </c>
      <c r="N23" s="111"/>
      <c r="Q23" s="12"/>
      <c r="R23" s="12"/>
      <c r="S23" s="12"/>
      <c r="T23" s="12"/>
      <c r="U23" s="12"/>
    </row>
    <row r="24" spans="1:21" x14ac:dyDescent="0.3">
      <c r="A24" s="99" t="s">
        <v>25</v>
      </c>
      <c r="B24" s="100"/>
      <c r="C24" s="101"/>
      <c r="D24" s="96" t="s">
        <v>26</v>
      </c>
      <c r="E24" s="105">
        <f>SUM(E21:E23)</f>
        <v>15</v>
      </c>
      <c r="F24" s="58">
        <f>SUM(F21:F23)</f>
        <v>5</v>
      </c>
      <c r="G24" s="58">
        <f>SUM(G21:G23)</f>
        <v>4</v>
      </c>
      <c r="H24" s="58">
        <f>SUM(H21:H23)</f>
        <v>0</v>
      </c>
      <c r="I24" s="58">
        <f>SUM(I21:I23)</f>
        <v>0</v>
      </c>
      <c r="J24" s="58"/>
      <c r="K24" s="100">
        <v>126</v>
      </c>
      <c r="L24" s="100">
        <v>249</v>
      </c>
      <c r="M24" s="59" t="s">
        <v>27</v>
      </c>
      <c r="N24" s="60" t="s">
        <v>66</v>
      </c>
      <c r="Q24" s="12"/>
      <c r="R24" s="12"/>
      <c r="S24" s="12"/>
      <c r="T24" s="12"/>
      <c r="U24" s="12"/>
    </row>
    <row r="25" spans="1:21" ht="15" thickBot="1" x14ac:dyDescent="0.35">
      <c r="A25" s="102"/>
      <c r="B25" s="103"/>
      <c r="C25" s="104"/>
      <c r="D25" s="97" t="s">
        <v>29</v>
      </c>
      <c r="E25" s="106"/>
      <c r="F25" s="62">
        <v>3</v>
      </c>
      <c r="G25" s="62">
        <v>3</v>
      </c>
      <c r="H25" s="62"/>
      <c r="I25" s="62"/>
      <c r="J25" s="62"/>
      <c r="K25" s="103"/>
      <c r="L25" s="103"/>
      <c r="M25" s="63">
        <v>3</v>
      </c>
      <c r="N25" s="64">
        <v>0</v>
      </c>
      <c r="Q25" s="12"/>
      <c r="R25" s="12"/>
      <c r="S25" s="12"/>
      <c r="T25" s="12"/>
      <c r="U25" s="12"/>
    </row>
    <row r="26" spans="1:21" ht="15" thickBot="1" x14ac:dyDescent="0.35">
      <c r="A26" s="71"/>
      <c r="B26" s="98"/>
      <c r="C26" s="98"/>
      <c r="D26" s="28"/>
      <c r="E26" s="98"/>
      <c r="F26" s="98"/>
      <c r="G26" s="98"/>
      <c r="H26" s="28"/>
      <c r="I26" s="28"/>
      <c r="J26" s="28"/>
      <c r="K26" s="98"/>
      <c r="L26" s="98"/>
      <c r="M26" s="139"/>
      <c r="N26" s="139"/>
      <c r="Q26" s="12"/>
      <c r="R26" s="12"/>
      <c r="S26" s="12"/>
      <c r="T26" s="12"/>
      <c r="U26" s="12"/>
    </row>
    <row r="27" spans="1:21" x14ac:dyDescent="0.3">
      <c r="B27" s="119" t="s">
        <v>30</v>
      </c>
      <c r="C27" s="16" t="s">
        <v>31</v>
      </c>
      <c r="D27" s="122">
        <f>SUM(F9:J13)</f>
        <v>9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4"/>
      <c r="Q27" s="12"/>
      <c r="R27" s="12"/>
      <c r="S27" s="12"/>
      <c r="T27" s="12"/>
      <c r="U27" s="12"/>
    </row>
    <row r="28" spans="1:21" ht="15" customHeight="1" x14ac:dyDescent="0.3">
      <c r="B28" s="120"/>
      <c r="C28" s="17" t="s">
        <v>32</v>
      </c>
      <c r="D28" s="125">
        <f>SUM(F15:J15)</f>
        <v>3</v>
      </c>
      <c r="E28" s="126"/>
      <c r="F28" s="126"/>
      <c r="G28" s="126"/>
      <c r="H28" s="126"/>
      <c r="I28" s="126"/>
      <c r="J28" s="126"/>
      <c r="K28" s="126"/>
      <c r="L28" s="126"/>
      <c r="M28" s="126"/>
      <c r="N28" s="127"/>
    </row>
    <row r="29" spans="1:21" ht="15" customHeight="1" thickBot="1" x14ac:dyDescent="0.35">
      <c r="B29" s="121"/>
      <c r="C29" s="18" t="s">
        <v>33</v>
      </c>
      <c r="D29" s="128">
        <f>SUM(F21:J23)</f>
        <v>9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30"/>
    </row>
    <row r="30" spans="1:21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21" x14ac:dyDescent="0.3">
      <c r="B31" s="4" t="s">
        <v>34</v>
      </c>
      <c r="C31" s="9"/>
      <c r="D31" s="1"/>
      <c r="E31" s="147" t="s">
        <v>35</v>
      </c>
      <c r="F31" s="147"/>
      <c r="G31" s="4"/>
      <c r="H31" s="1"/>
      <c r="I31" s="1"/>
      <c r="J31" s="1"/>
      <c r="K31" s="134" t="s">
        <v>36</v>
      </c>
      <c r="L31" s="134"/>
      <c r="M31" s="134"/>
      <c r="N31" s="134"/>
    </row>
    <row r="32" spans="1:21" x14ac:dyDescent="0.3">
      <c r="B32" s="131" t="s">
        <v>37</v>
      </c>
      <c r="C32" s="131"/>
      <c r="D32" s="132" t="s">
        <v>46</v>
      </c>
      <c r="E32" s="132"/>
      <c r="F32" s="132"/>
      <c r="G32" s="132"/>
      <c r="H32" s="132"/>
      <c r="I32" s="132"/>
      <c r="J32" s="19"/>
      <c r="K32" s="133" t="s">
        <v>47</v>
      </c>
      <c r="L32" s="133"/>
      <c r="M32" s="133"/>
      <c r="N32" s="133"/>
    </row>
    <row r="33" spans="1:1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3">
      <c r="B35" s="1"/>
      <c r="C35" s="1"/>
      <c r="H35" s="4"/>
      <c r="I35" s="4"/>
      <c r="J35" s="4"/>
      <c r="K35" s="1"/>
      <c r="L35" s="1"/>
      <c r="M35" s="1"/>
    </row>
    <row r="36" spans="1:13" x14ac:dyDescent="0.3">
      <c r="B36" s="1"/>
      <c r="C36" s="1"/>
      <c r="H36" s="4"/>
      <c r="I36" s="4"/>
      <c r="J36" s="4"/>
      <c r="K36" s="1"/>
      <c r="L36" s="1"/>
      <c r="M36" s="1"/>
    </row>
    <row r="37" spans="1:13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4.4" customHeight="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B44" s="1"/>
      <c r="C44" s="1"/>
      <c r="H44" s="1"/>
      <c r="I44" s="1"/>
      <c r="J44" s="1"/>
      <c r="K44" s="1"/>
      <c r="L44" s="1"/>
      <c r="M44" s="1"/>
    </row>
    <row r="45" spans="1:13" x14ac:dyDescent="0.3">
      <c r="B45" s="1"/>
      <c r="C45" s="1"/>
      <c r="H45" s="1"/>
      <c r="I45" s="1"/>
      <c r="J45" s="1"/>
      <c r="K45" s="1"/>
      <c r="L45" s="1"/>
      <c r="M45" s="1"/>
    </row>
    <row r="46" spans="1:13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40" t="s">
        <v>42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</row>
    <row r="49" spans="1:13" x14ac:dyDescent="0.3">
      <c r="A49" s="114" t="s">
        <v>38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</row>
    <row r="50" spans="1:13" x14ac:dyDescent="0.3">
      <c r="B50" s="1"/>
      <c r="C50" s="1"/>
      <c r="D50" s="4"/>
      <c r="E50" s="4"/>
      <c r="F50" s="4"/>
      <c r="G50" s="4"/>
      <c r="H50" s="1"/>
      <c r="I50" s="1"/>
      <c r="J50" s="1"/>
      <c r="K50" s="1"/>
      <c r="L50" s="1"/>
      <c r="M50" s="1"/>
    </row>
    <row r="51" spans="1:1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B52" s="1"/>
      <c r="C52" s="1"/>
      <c r="D52" s="1"/>
      <c r="E52" s="4"/>
      <c r="F52" s="4"/>
      <c r="G52" s="4"/>
      <c r="H52" s="1"/>
      <c r="I52" s="1"/>
      <c r="J52" s="1"/>
      <c r="K52" s="1"/>
      <c r="L52" s="1"/>
      <c r="M52" s="1"/>
    </row>
    <row r="53" spans="1:13" x14ac:dyDescent="0.3">
      <c r="B53" s="1"/>
      <c r="C53" s="1"/>
      <c r="D53" s="1"/>
      <c r="E53" s="4"/>
      <c r="F53" s="4"/>
      <c r="G53" s="4"/>
      <c r="H53" s="1"/>
      <c r="I53" s="1"/>
      <c r="J53" s="1"/>
      <c r="K53" s="1"/>
      <c r="L53" s="1"/>
      <c r="M53" s="1"/>
    </row>
    <row r="54" spans="1:1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</sheetData>
  <sheetProtection formatCells="0" formatRows="0" insertRows="0" insertHyperlinks="0" deleteRows="0" sort="0" autoFilter="0" pivotTables="0"/>
  <protectedRanges>
    <protectedRange sqref="L2 A15:A16 A9:A13 C9:XFD13 C15:XFD16" name="Editabil"/>
    <protectedRange sqref="D32" name="Editabil_1"/>
    <protectedRange sqref="K32" name="Editabil_2"/>
    <protectedRange sqref="B10:B13" name="Editabil_1_1"/>
    <protectedRange sqref="B9" name="Editabil_4"/>
    <protectedRange sqref="B21:B23 B15:B16" name="Editabil_1_1_1"/>
  </protectedRanges>
  <mergeCells count="59">
    <mergeCell ref="L1:M1"/>
    <mergeCell ref="C4:G4"/>
    <mergeCell ref="L4:M4"/>
    <mergeCell ref="M6:N7"/>
    <mergeCell ref="B2:C2"/>
    <mergeCell ref="L2:M2"/>
    <mergeCell ref="C3:G3"/>
    <mergeCell ref="L3:M3"/>
    <mergeCell ref="D1:H1"/>
    <mergeCell ref="D2:H2"/>
    <mergeCell ref="C6:C7"/>
    <mergeCell ref="D6:D7"/>
    <mergeCell ref="B6:B7"/>
    <mergeCell ref="E17:E18"/>
    <mergeCell ref="K17:K18"/>
    <mergeCell ref="D15:D16"/>
    <mergeCell ref="M10:N10"/>
    <mergeCell ref="M11:N11"/>
    <mergeCell ref="M12:N12"/>
    <mergeCell ref="M26:N26"/>
    <mergeCell ref="A48:M48"/>
    <mergeCell ref="E6:E7"/>
    <mergeCell ref="K6:L6"/>
    <mergeCell ref="F6:J6"/>
    <mergeCell ref="E31:F31"/>
    <mergeCell ref="A6:A7"/>
    <mergeCell ref="A8:N8"/>
    <mergeCell ref="A14:N14"/>
    <mergeCell ref="M13:N13"/>
    <mergeCell ref="L15:L16"/>
    <mergeCell ref="M15:N16"/>
    <mergeCell ref="J15:J16"/>
    <mergeCell ref="A19:N19"/>
    <mergeCell ref="A17:C18"/>
    <mergeCell ref="M9:N9"/>
    <mergeCell ref="A49:M49"/>
    <mergeCell ref="F15:F16"/>
    <mergeCell ref="G15:G16"/>
    <mergeCell ref="H15:H16"/>
    <mergeCell ref="I15:I16"/>
    <mergeCell ref="K15:K16"/>
    <mergeCell ref="B27:B29"/>
    <mergeCell ref="D27:N27"/>
    <mergeCell ref="D28:N28"/>
    <mergeCell ref="D29:N29"/>
    <mergeCell ref="B32:C32"/>
    <mergeCell ref="D32:I32"/>
    <mergeCell ref="K32:N32"/>
    <mergeCell ref="K31:N31"/>
    <mergeCell ref="L17:L18"/>
    <mergeCell ref="E15:E16"/>
    <mergeCell ref="A24:C25"/>
    <mergeCell ref="E24:E25"/>
    <mergeCell ref="K24:K25"/>
    <mergeCell ref="L24:L25"/>
    <mergeCell ref="A20:N20"/>
    <mergeCell ref="M21:N21"/>
    <mergeCell ref="M22:N22"/>
    <mergeCell ref="M23:N23"/>
  </mergeCells>
  <conditionalFormatting sqref="D1:D15 D17:D19 D26:D31 D33:D47">
    <cfRule type="cellIs" dxfId="20" priority="15" operator="equal">
      <formula>"DS"</formula>
    </cfRule>
  </conditionalFormatting>
  <conditionalFormatting sqref="D21:D23">
    <cfRule type="cellIs" dxfId="19" priority="1" stopIfTrue="1" operator="equal">
      <formula>"DS"</formula>
    </cfRule>
    <cfRule type="cellIs" dxfId="18" priority="2" operator="equal">
      <formula>"DA"</formula>
    </cfRule>
    <cfRule type="cellIs" dxfId="17" priority="3" operator="equal">
      <formula>"DC"</formula>
    </cfRule>
  </conditionalFormatting>
  <conditionalFormatting sqref="D24">
    <cfRule type="cellIs" dxfId="16" priority="7" operator="equal">
      <formula>"DS"</formula>
    </cfRule>
    <cfRule type="cellIs" dxfId="15" priority="8" operator="equal">
      <formula>"DA"</formula>
    </cfRule>
  </conditionalFormatting>
  <conditionalFormatting sqref="D26:D47 D1:D15 D17:D19">
    <cfRule type="cellIs" dxfId="14" priority="19" operator="equal">
      <formula>"DA"</formula>
    </cfRule>
    <cfRule type="cellIs" dxfId="13" priority="21" operator="equal">
      <formula>"DC"</formula>
    </cfRule>
  </conditionalFormatting>
  <conditionalFormatting sqref="D32">
    <cfRule type="cellIs" dxfId="12" priority="9" stopIfTrue="1" operator="equal">
      <formula>"DS"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scale="94" orientation="landscape" horizontalDpi="300" verticalDpi="300" r:id="rId1"/>
  <rowBreaks count="1" manualBreakCount="1">
    <brk id="3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7"/>
  <sheetViews>
    <sheetView tabSelected="1" view="pageBreakPreview" topLeftCell="A34" zoomScale="94" zoomScaleNormal="100" zoomScaleSheetLayoutView="94" workbookViewId="0">
      <selection sqref="A1:N54"/>
    </sheetView>
  </sheetViews>
  <sheetFormatPr defaultRowHeight="14.4" x14ac:dyDescent="0.3"/>
  <cols>
    <col min="1" max="1" width="4.6640625" style="13" customWidth="1"/>
    <col min="2" max="2" width="19.44140625" bestFit="1" customWidth="1"/>
    <col min="3" max="3" width="45.6640625" customWidth="1"/>
    <col min="4" max="4" width="10.44140625" customWidth="1"/>
    <col min="5" max="5" width="6" customWidth="1"/>
    <col min="6" max="6" width="7.5546875" customWidth="1"/>
    <col min="7" max="10" width="5.5546875" customWidth="1"/>
    <col min="11" max="11" width="16" customWidth="1"/>
    <col min="13" max="14" width="5.5546875" style="6" customWidth="1"/>
  </cols>
  <sheetData>
    <row r="1" spans="1:21" ht="57" customHeight="1" x14ac:dyDescent="0.35">
      <c r="B1" s="3"/>
      <c r="C1" s="4"/>
      <c r="D1" s="180" t="s">
        <v>0</v>
      </c>
      <c r="E1" s="180"/>
      <c r="F1" s="180"/>
      <c r="G1" s="180"/>
      <c r="H1" s="180"/>
      <c r="I1" s="2"/>
      <c r="J1" s="2"/>
      <c r="K1" s="5"/>
      <c r="L1" s="176"/>
      <c r="M1" s="176"/>
      <c r="Q1" s="21"/>
      <c r="R1" s="21"/>
      <c r="S1" s="21"/>
      <c r="T1" s="21"/>
      <c r="U1" s="21"/>
    </row>
    <row r="2" spans="1:21" ht="15" customHeight="1" x14ac:dyDescent="0.3">
      <c r="B2" s="131"/>
      <c r="C2" s="131"/>
      <c r="D2" s="147" t="s">
        <v>51</v>
      </c>
      <c r="E2" s="147"/>
      <c r="F2" s="147"/>
      <c r="G2" s="147"/>
      <c r="H2" s="147"/>
      <c r="K2" s="8" t="s">
        <v>1</v>
      </c>
      <c r="L2" s="131" t="str">
        <f>Sem_I!L2</f>
        <v>2024 - 2025</v>
      </c>
      <c r="M2" s="131"/>
      <c r="Q2" s="12"/>
      <c r="R2" s="12"/>
      <c r="S2" s="12"/>
      <c r="T2" s="12"/>
      <c r="U2" s="12"/>
    </row>
    <row r="3" spans="1:21" x14ac:dyDescent="0.3">
      <c r="B3" s="7" t="s">
        <v>2</v>
      </c>
      <c r="C3" s="131" t="s">
        <v>49</v>
      </c>
      <c r="D3" s="131"/>
      <c r="E3" s="131"/>
      <c r="F3" s="131"/>
      <c r="G3" s="131"/>
      <c r="K3" s="8" t="s">
        <v>3</v>
      </c>
      <c r="L3" s="131" t="s">
        <v>4</v>
      </c>
      <c r="M3" s="131"/>
      <c r="Q3" s="12"/>
      <c r="R3" s="12"/>
      <c r="S3" s="12"/>
      <c r="T3" s="12"/>
      <c r="U3" s="12"/>
    </row>
    <row r="4" spans="1:21" x14ac:dyDescent="0.3">
      <c r="B4" s="7" t="s">
        <v>5</v>
      </c>
      <c r="C4" s="131" t="s">
        <v>50</v>
      </c>
      <c r="D4" s="131"/>
      <c r="E4" s="131"/>
      <c r="F4" s="131"/>
      <c r="G4" s="131"/>
      <c r="K4" s="8" t="s">
        <v>6</v>
      </c>
      <c r="L4" s="9" t="s">
        <v>39</v>
      </c>
      <c r="M4" s="9"/>
      <c r="Q4" s="12"/>
      <c r="R4" s="12"/>
      <c r="S4" s="12"/>
      <c r="T4" s="12"/>
      <c r="U4" s="12"/>
    </row>
    <row r="5" spans="1:21" ht="6.6" customHeight="1" thickBot="1" x14ac:dyDescent="0.35">
      <c r="B5" s="7"/>
      <c r="C5" s="147"/>
      <c r="D5" s="147"/>
      <c r="E5" s="147"/>
      <c r="F5" s="147"/>
      <c r="G5" s="147"/>
      <c r="K5" s="8"/>
      <c r="L5" s="131"/>
      <c r="M5" s="131"/>
      <c r="Q5" s="12"/>
      <c r="R5" s="12"/>
      <c r="S5" s="12"/>
      <c r="T5" s="12"/>
      <c r="U5" s="12"/>
    </row>
    <row r="6" spans="1:21" s="1" customFormat="1" ht="20.100000000000001" customHeight="1" x14ac:dyDescent="0.3">
      <c r="A6" s="148" t="s">
        <v>41</v>
      </c>
      <c r="B6" s="143" t="s">
        <v>7</v>
      </c>
      <c r="C6" s="143" t="s">
        <v>8</v>
      </c>
      <c r="D6" s="143" t="s">
        <v>9</v>
      </c>
      <c r="E6" s="141" t="s">
        <v>10</v>
      </c>
      <c r="F6" s="144" t="s">
        <v>11</v>
      </c>
      <c r="G6" s="145"/>
      <c r="H6" s="145"/>
      <c r="I6" s="145"/>
      <c r="J6" s="146"/>
      <c r="K6" s="143" t="s">
        <v>12</v>
      </c>
      <c r="L6" s="143"/>
      <c r="M6" s="143" t="s">
        <v>13</v>
      </c>
      <c r="N6" s="177"/>
      <c r="P6" s="19"/>
      <c r="Q6" s="12"/>
      <c r="R6" s="12"/>
      <c r="S6" s="12"/>
      <c r="T6" s="12"/>
      <c r="U6" s="12"/>
    </row>
    <row r="7" spans="1:21" ht="15" thickBot="1" x14ac:dyDescent="0.35">
      <c r="A7" s="149"/>
      <c r="B7" s="178"/>
      <c r="C7" s="178"/>
      <c r="D7" s="178"/>
      <c r="E7" s="142"/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78"/>
      <c r="N7" s="179"/>
      <c r="Q7" s="12"/>
      <c r="R7" s="12"/>
      <c r="S7" s="12"/>
      <c r="T7" s="12"/>
      <c r="U7" s="12"/>
    </row>
    <row r="8" spans="1:21" ht="12" customHeight="1" thickBot="1" x14ac:dyDescent="0.35">
      <c r="A8" s="206" t="s">
        <v>21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8"/>
      <c r="Q8" s="12"/>
      <c r="R8" s="12"/>
      <c r="S8" s="12"/>
      <c r="T8" s="12"/>
      <c r="U8" s="12"/>
    </row>
    <row r="9" spans="1:21" ht="12.6" customHeight="1" thickBot="1" x14ac:dyDescent="0.35">
      <c r="A9" s="29">
        <v>1</v>
      </c>
      <c r="B9" s="30" t="s">
        <v>84</v>
      </c>
      <c r="C9" s="22" t="s">
        <v>59</v>
      </c>
      <c r="D9" s="31" t="s">
        <v>24</v>
      </c>
      <c r="E9" s="25">
        <v>5</v>
      </c>
      <c r="F9" s="25">
        <v>1</v>
      </c>
      <c r="G9" s="27">
        <v>1</v>
      </c>
      <c r="H9" s="27" t="s">
        <v>45</v>
      </c>
      <c r="I9" s="27" t="s">
        <v>45</v>
      </c>
      <c r="J9" s="32"/>
      <c r="K9" s="33">
        <f>SUM(F9:J9)*12</f>
        <v>24</v>
      </c>
      <c r="L9" s="34">
        <f>E9*25-K9</f>
        <v>101</v>
      </c>
      <c r="M9" s="117" t="s">
        <v>66</v>
      </c>
      <c r="N9" s="159"/>
      <c r="Q9" s="12"/>
      <c r="R9" s="12"/>
      <c r="S9" s="12"/>
      <c r="T9" s="12"/>
      <c r="U9" s="12"/>
    </row>
    <row r="10" spans="1:21" ht="15" thickBot="1" x14ac:dyDescent="0.35">
      <c r="A10" s="35">
        <v>2</v>
      </c>
      <c r="B10" s="30" t="s">
        <v>85</v>
      </c>
      <c r="C10" s="23" t="s">
        <v>60</v>
      </c>
      <c r="D10" s="31" t="s">
        <v>24</v>
      </c>
      <c r="E10" s="26">
        <v>6</v>
      </c>
      <c r="F10" s="26">
        <v>1</v>
      </c>
      <c r="G10" s="24">
        <v>1</v>
      </c>
      <c r="H10" s="24" t="s">
        <v>45</v>
      </c>
      <c r="I10" s="24" t="s">
        <v>45</v>
      </c>
      <c r="J10" s="32"/>
      <c r="K10" s="33">
        <f t="shared" ref="K10:K11" si="0">SUM(F10:J10)*12</f>
        <v>24</v>
      </c>
      <c r="L10" s="34">
        <f t="shared" ref="L10:L11" si="1">E10*25-K10</f>
        <v>126</v>
      </c>
      <c r="M10" s="174" t="s">
        <v>23</v>
      </c>
      <c r="N10" s="175"/>
      <c r="Q10" s="12"/>
      <c r="R10" s="12"/>
      <c r="S10" s="12"/>
      <c r="T10" s="12"/>
      <c r="U10" s="12"/>
    </row>
    <row r="11" spans="1:21" ht="13.8" customHeight="1" thickBot="1" x14ac:dyDescent="0.35">
      <c r="A11" s="35">
        <v>3</v>
      </c>
      <c r="B11" s="30" t="s">
        <v>86</v>
      </c>
      <c r="C11" s="23" t="s">
        <v>61</v>
      </c>
      <c r="D11" s="31" t="s">
        <v>24</v>
      </c>
      <c r="E11" s="26">
        <v>6</v>
      </c>
      <c r="F11" s="26">
        <v>2</v>
      </c>
      <c r="G11" s="24">
        <v>1</v>
      </c>
      <c r="H11" s="24"/>
      <c r="I11" s="24"/>
      <c r="J11" s="32"/>
      <c r="K11" s="33">
        <f t="shared" si="0"/>
        <v>36</v>
      </c>
      <c r="L11" s="34">
        <f t="shared" si="1"/>
        <v>114</v>
      </c>
      <c r="M11" s="157" t="s">
        <v>23</v>
      </c>
      <c r="N11" s="158"/>
      <c r="Q11" s="12"/>
      <c r="R11" s="12"/>
      <c r="S11" s="12"/>
      <c r="T11" s="12"/>
      <c r="U11" s="12"/>
    </row>
    <row r="12" spans="1:21" ht="12" customHeight="1" thickBot="1" x14ac:dyDescent="0.35">
      <c r="A12" s="35">
        <v>4</v>
      </c>
      <c r="B12" s="30" t="s">
        <v>87</v>
      </c>
      <c r="C12" s="23" t="s">
        <v>62</v>
      </c>
      <c r="D12" s="36" t="s">
        <v>22</v>
      </c>
      <c r="E12" s="26">
        <v>4</v>
      </c>
      <c r="F12" s="209" t="s">
        <v>67</v>
      </c>
      <c r="G12" s="210"/>
      <c r="H12" s="210"/>
      <c r="I12" s="210"/>
      <c r="J12" s="211"/>
      <c r="K12" s="33">
        <f>SUM(F12:J12)*12</f>
        <v>0</v>
      </c>
      <c r="L12" s="34">
        <v>28</v>
      </c>
      <c r="M12" s="157" t="s">
        <v>66</v>
      </c>
      <c r="N12" s="158"/>
      <c r="Q12" s="12"/>
      <c r="R12" s="12"/>
      <c r="S12" s="12"/>
      <c r="T12" s="12"/>
      <c r="U12" s="12"/>
    </row>
    <row r="13" spans="1:21" ht="12" customHeight="1" thickBot="1" x14ac:dyDescent="0.35">
      <c r="A13" s="35">
        <v>5</v>
      </c>
      <c r="B13" s="30" t="s">
        <v>88</v>
      </c>
      <c r="C13" s="23" t="s">
        <v>63</v>
      </c>
      <c r="D13" s="36" t="s">
        <v>22</v>
      </c>
      <c r="E13" s="26">
        <v>4</v>
      </c>
      <c r="F13" s="200" t="s">
        <v>58</v>
      </c>
      <c r="G13" s="201"/>
      <c r="H13" s="201"/>
      <c r="I13" s="202"/>
      <c r="J13" s="32"/>
      <c r="K13" s="33"/>
      <c r="L13" s="34">
        <v>40</v>
      </c>
      <c r="M13" s="157" t="s">
        <v>66</v>
      </c>
      <c r="N13" s="158"/>
      <c r="Q13" s="12"/>
      <c r="R13" s="12"/>
      <c r="S13" s="12"/>
      <c r="T13" s="12"/>
      <c r="U13" s="12"/>
    </row>
    <row r="14" spans="1:21" ht="11.4" customHeight="1" thickBot="1" x14ac:dyDescent="0.35">
      <c r="A14" s="203" t="s">
        <v>43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5"/>
      <c r="Q14" s="12"/>
      <c r="R14" s="12"/>
      <c r="S14" s="12"/>
      <c r="T14" s="12"/>
      <c r="U14" s="12"/>
    </row>
    <row r="15" spans="1:21" ht="12.6" customHeight="1" thickBot="1" x14ac:dyDescent="0.35">
      <c r="A15" s="29">
        <v>6</v>
      </c>
      <c r="B15" s="30" t="s">
        <v>89</v>
      </c>
      <c r="C15" s="22" t="s">
        <v>64</v>
      </c>
      <c r="D15" s="172" t="s">
        <v>24</v>
      </c>
      <c r="E15" s="172">
        <v>5</v>
      </c>
      <c r="F15" s="219">
        <v>1</v>
      </c>
      <c r="G15" s="161">
        <v>1</v>
      </c>
      <c r="H15" s="161"/>
      <c r="I15" s="161"/>
      <c r="J15" s="161"/>
      <c r="K15" s="161">
        <f>SUM(F15:J15)*12</f>
        <v>24</v>
      </c>
      <c r="L15" s="161">
        <f t="shared" ref="L15" si="2">E15*25-K15</f>
        <v>101</v>
      </c>
      <c r="M15" s="196" t="s">
        <v>23</v>
      </c>
      <c r="N15" s="197"/>
      <c r="Q15" s="12"/>
      <c r="R15" s="12"/>
      <c r="S15" s="12"/>
      <c r="T15" s="12"/>
      <c r="U15" s="12"/>
    </row>
    <row r="16" spans="1:21" ht="13.2" customHeight="1" thickBot="1" x14ac:dyDescent="0.35">
      <c r="A16" s="37">
        <v>7</v>
      </c>
      <c r="B16" s="30" t="s">
        <v>90</v>
      </c>
      <c r="C16" s="23" t="s">
        <v>65</v>
      </c>
      <c r="D16" s="173"/>
      <c r="E16" s="173"/>
      <c r="F16" s="220"/>
      <c r="G16" s="162"/>
      <c r="H16" s="162"/>
      <c r="I16" s="162"/>
      <c r="J16" s="162"/>
      <c r="K16" s="162"/>
      <c r="L16" s="162"/>
      <c r="M16" s="198"/>
      <c r="N16" s="199"/>
      <c r="Q16" s="14"/>
      <c r="R16" s="14"/>
      <c r="S16" s="14"/>
      <c r="T16" s="14"/>
      <c r="U16" s="14"/>
    </row>
    <row r="17" spans="1:21" ht="10.199999999999999" customHeight="1" x14ac:dyDescent="0.3">
      <c r="A17" s="215" t="s">
        <v>25</v>
      </c>
      <c r="B17" s="135"/>
      <c r="C17" s="216"/>
      <c r="D17" s="39" t="s">
        <v>26</v>
      </c>
      <c r="E17" s="135">
        <f>SUM(E9:E16)</f>
        <v>30</v>
      </c>
      <c r="F17" s="38">
        <f>SUM(F9:F16)</f>
        <v>5</v>
      </c>
      <c r="G17" s="38">
        <f>SUM(G9:G16)</f>
        <v>4</v>
      </c>
      <c r="H17" s="38">
        <f>SUM(H9:H16)</f>
        <v>0</v>
      </c>
      <c r="I17" s="38">
        <f>SUM(I9:I16)</f>
        <v>0</v>
      </c>
      <c r="J17" s="38"/>
      <c r="K17" s="135">
        <f>SUM(K8:K16)</f>
        <v>108</v>
      </c>
      <c r="L17" s="135">
        <f>SUM(L8:L16)</f>
        <v>510</v>
      </c>
      <c r="M17" s="38" t="s">
        <v>27</v>
      </c>
      <c r="N17" s="40" t="s">
        <v>28</v>
      </c>
      <c r="Q17" s="12"/>
      <c r="R17" s="12"/>
      <c r="S17" s="12"/>
      <c r="T17" s="12"/>
      <c r="U17" s="12"/>
    </row>
    <row r="18" spans="1:21" ht="10.8" customHeight="1" thickBot="1" x14ac:dyDescent="0.35">
      <c r="A18" s="217"/>
      <c r="B18" s="195"/>
      <c r="C18" s="218"/>
      <c r="D18" s="42" t="s">
        <v>29</v>
      </c>
      <c r="E18" s="195"/>
      <c r="F18" s="41">
        <f>COUNT(F9:F16)</f>
        <v>4</v>
      </c>
      <c r="G18" s="41">
        <f>COUNT(G9:G16)</f>
        <v>4</v>
      </c>
      <c r="H18" s="41">
        <f>COUNT(H9:H16)</f>
        <v>0</v>
      </c>
      <c r="I18" s="41">
        <f>COUNT(I9:I16)</f>
        <v>0</v>
      </c>
      <c r="J18" s="41"/>
      <c r="K18" s="195"/>
      <c r="L18" s="195"/>
      <c r="M18" s="43">
        <f>COUNTIF(M1:M17,"=E")</f>
        <v>3</v>
      </c>
      <c r="N18" s="44">
        <f>COUNTIF(M1:M17,"=V")+COUNTIF(M1:M17,"=C")</f>
        <v>3</v>
      </c>
      <c r="Q18" s="12"/>
      <c r="R18" s="12"/>
      <c r="S18" s="12"/>
      <c r="T18" s="12"/>
      <c r="U18" s="12"/>
    </row>
    <row r="19" spans="1:21" ht="10.199999999999999" customHeight="1" thickBot="1" x14ac:dyDescent="0.35">
      <c r="A19" s="212" t="s">
        <v>44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Q19" s="12"/>
      <c r="R19" s="12"/>
      <c r="S19" s="12"/>
      <c r="T19" s="12"/>
      <c r="U19" s="12"/>
    </row>
    <row r="20" spans="1:21" ht="15" customHeight="1" thickBot="1" x14ac:dyDescent="0.35">
      <c r="A20" s="107" t="s">
        <v>91</v>
      </c>
      <c r="B20" s="108"/>
      <c r="C20" s="108"/>
      <c r="D20" s="108"/>
      <c r="E20" s="181"/>
      <c r="F20" s="181"/>
      <c r="G20" s="181"/>
      <c r="H20" s="181"/>
      <c r="I20" s="181"/>
      <c r="J20" s="181"/>
      <c r="K20" s="181"/>
      <c r="L20" s="181"/>
      <c r="M20" s="181"/>
      <c r="N20" s="182"/>
      <c r="Q20" s="12"/>
      <c r="R20" s="11"/>
      <c r="S20" s="12"/>
      <c r="T20" s="12"/>
      <c r="U20" s="12"/>
    </row>
    <row r="21" spans="1:21" ht="21" customHeight="1" thickBot="1" x14ac:dyDescent="0.35">
      <c r="A21" s="45">
        <v>8</v>
      </c>
      <c r="B21" s="30" t="s">
        <v>97</v>
      </c>
      <c r="C21" s="46" t="s">
        <v>70</v>
      </c>
      <c r="D21" s="47" t="s">
        <v>94</v>
      </c>
      <c r="E21" s="48">
        <v>5</v>
      </c>
      <c r="F21" s="49">
        <v>2</v>
      </c>
      <c r="G21" s="50">
        <v>1</v>
      </c>
      <c r="H21" s="50"/>
      <c r="I21" s="50"/>
      <c r="J21" s="51"/>
      <c r="K21" s="51">
        <f>SUM(F21:I21)*14</f>
        <v>42</v>
      </c>
      <c r="L21" s="51">
        <v>83</v>
      </c>
      <c r="M21" s="110" t="s">
        <v>23</v>
      </c>
      <c r="N21" s="111"/>
      <c r="Q21" s="12"/>
      <c r="R21" s="11"/>
      <c r="S21" s="12"/>
      <c r="T21" s="12"/>
      <c r="U21" s="12"/>
    </row>
    <row r="22" spans="1:21" ht="15" thickBot="1" x14ac:dyDescent="0.35">
      <c r="A22" s="45">
        <v>9</v>
      </c>
      <c r="B22" s="30" t="s">
        <v>92</v>
      </c>
      <c r="C22" s="52" t="s">
        <v>71</v>
      </c>
      <c r="D22" s="47" t="s">
        <v>94</v>
      </c>
      <c r="E22" s="48">
        <v>5</v>
      </c>
      <c r="F22" s="53">
        <v>0</v>
      </c>
      <c r="G22" s="51">
        <v>3</v>
      </c>
      <c r="H22" s="51"/>
      <c r="I22" s="51"/>
      <c r="J22" s="51"/>
      <c r="K22" s="51">
        <v>42</v>
      </c>
      <c r="L22" s="51">
        <v>83</v>
      </c>
      <c r="M22" s="110" t="s">
        <v>66</v>
      </c>
      <c r="N22" s="111"/>
      <c r="Q22" s="12"/>
      <c r="R22" s="11"/>
      <c r="S22" s="12"/>
      <c r="T22" s="12"/>
      <c r="U22" s="12"/>
    </row>
    <row r="23" spans="1:21" ht="15" thickBot="1" x14ac:dyDescent="0.35">
      <c r="A23" s="45">
        <v>10</v>
      </c>
      <c r="B23" s="30" t="s">
        <v>98</v>
      </c>
      <c r="C23" s="52" t="s">
        <v>95</v>
      </c>
      <c r="D23" s="47" t="s">
        <v>94</v>
      </c>
      <c r="E23" s="54">
        <v>5</v>
      </c>
      <c r="F23" s="55">
        <v>1</v>
      </c>
      <c r="G23" s="56">
        <v>2</v>
      </c>
      <c r="H23" s="56"/>
      <c r="I23" s="56"/>
      <c r="J23" s="56"/>
      <c r="K23" s="56">
        <f>SUM(F23:I23)*14</f>
        <v>42</v>
      </c>
      <c r="L23" s="56">
        <f>E23*25-K23</f>
        <v>83</v>
      </c>
      <c r="M23" s="183" t="s">
        <v>23</v>
      </c>
      <c r="N23" s="184"/>
    </row>
    <row r="24" spans="1:21" ht="10.8" customHeight="1" x14ac:dyDescent="0.3">
      <c r="A24" s="187" t="s">
        <v>25</v>
      </c>
      <c r="B24" s="187"/>
      <c r="C24" s="187"/>
      <c r="D24" s="57" t="s">
        <v>26</v>
      </c>
      <c r="E24" s="105">
        <f>SUM(E21:E23)</f>
        <v>15</v>
      </c>
      <c r="F24" s="58">
        <f>SUM(F21:F23)</f>
        <v>3</v>
      </c>
      <c r="G24" s="58">
        <f>SUM(G21:G23)</f>
        <v>6</v>
      </c>
      <c r="H24" s="58">
        <f>SUM(H21:H23)</f>
        <v>0</v>
      </c>
      <c r="I24" s="58">
        <f>SUM(I21:I23)</f>
        <v>0</v>
      </c>
      <c r="J24" s="58"/>
      <c r="K24" s="189">
        <v>126</v>
      </c>
      <c r="L24" s="100">
        <v>249</v>
      </c>
      <c r="M24" s="59" t="s">
        <v>27</v>
      </c>
      <c r="N24" s="60" t="s">
        <v>66</v>
      </c>
    </row>
    <row r="25" spans="1:21" ht="13.2" customHeight="1" thickBot="1" x14ac:dyDescent="0.35">
      <c r="A25" s="188"/>
      <c r="B25" s="188"/>
      <c r="C25" s="188"/>
      <c r="D25" s="61" t="s">
        <v>29</v>
      </c>
      <c r="E25" s="106"/>
      <c r="F25" s="62">
        <v>3</v>
      </c>
      <c r="G25" s="62">
        <v>3</v>
      </c>
      <c r="H25" s="62"/>
      <c r="I25" s="62"/>
      <c r="J25" s="62"/>
      <c r="K25" s="190"/>
      <c r="L25" s="103"/>
      <c r="M25" s="63">
        <f>COUNTIF(M21:M24,"=E")</f>
        <v>2</v>
      </c>
      <c r="N25" s="64">
        <v>1</v>
      </c>
    </row>
    <row r="26" spans="1:21" ht="14.4" customHeight="1" thickBot="1" x14ac:dyDescent="0.35">
      <c r="A26" s="191"/>
      <c r="B26" s="192"/>
      <c r="C26" s="192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4"/>
    </row>
    <row r="27" spans="1:21" ht="13.2" customHeight="1" thickBot="1" x14ac:dyDescent="0.35">
      <c r="A27" s="65">
        <v>11</v>
      </c>
      <c r="B27" s="30" t="s">
        <v>99</v>
      </c>
      <c r="C27" s="66" t="s">
        <v>72</v>
      </c>
      <c r="D27" s="67"/>
      <c r="E27" s="68">
        <v>5</v>
      </c>
      <c r="F27" s="69"/>
      <c r="G27" s="63"/>
      <c r="H27" s="63"/>
      <c r="I27" s="63"/>
      <c r="J27" s="63"/>
      <c r="K27" s="63"/>
      <c r="L27" s="70">
        <v>125</v>
      </c>
      <c r="M27" s="185" t="s">
        <v>23</v>
      </c>
      <c r="N27" s="186"/>
    </row>
    <row r="28" spans="1:21" ht="15" customHeight="1" thickBot="1" x14ac:dyDescent="0.35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  <c r="N28" s="73"/>
    </row>
    <row r="29" spans="1:21" ht="15" customHeight="1" thickBot="1" x14ac:dyDescent="0.35">
      <c r="A29" s="71"/>
      <c r="B29" s="30" t="s">
        <v>100</v>
      </c>
      <c r="C29" s="223" t="s">
        <v>93</v>
      </c>
      <c r="D29" s="74">
        <v>10</v>
      </c>
      <c r="E29" s="221"/>
      <c r="F29" s="222"/>
      <c r="G29" s="75"/>
      <c r="H29" s="75"/>
      <c r="I29" s="75"/>
      <c r="J29" s="75"/>
      <c r="K29" s="75"/>
      <c r="L29" s="75"/>
      <c r="M29" s="76"/>
      <c r="N29" s="77"/>
    </row>
    <row r="30" spans="1:21" ht="15" thickBot="1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21" x14ac:dyDescent="0.3">
      <c r="B31" s="119" t="s">
        <v>30</v>
      </c>
      <c r="C31" s="16" t="s">
        <v>31</v>
      </c>
      <c r="D31" s="122">
        <f>SUM(F9:J13)</f>
        <v>7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4"/>
    </row>
    <row r="32" spans="1:21" x14ac:dyDescent="0.3">
      <c r="B32" s="120"/>
      <c r="C32" s="17" t="s">
        <v>32</v>
      </c>
      <c r="D32" s="125">
        <f>SUM(F15:J16)</f>
        <v>2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7"/>
    </row>
    <row r="33" spans="2:14" ht="15" thickBot="1" x14ac:dyDescent="0.35">
      <c r="B33" s="121"/>
      <c r="C33" s="18" t="s">
        <v>33</v>
      </c>
      <c r="D33" s="128">
        <f>SUM(F21:J23)</f>
        <v>9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30"/>
    </row>
    <row r="34" spans="2:14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2:14" x14ac:dyDescent="0.3">
      <c r="B35" s="4" t="s">
        <v>34</v>
      </c>
      <c r="C35" s="9"/>
      <c r="D35" s="1"/>
      <c r="E35" s="147" t="s">
        <v>35</v>
      </c>
      <c r="F35" s="147"/>
      <c r="G35" s="4"/>
      <c r="H35" s="1"/>
      <c r="I35" s="1"/>
      <c r="J35" s="1"/>
      <c r="K35" s="134" t="s">
        <v>36</v>
      </c>
      <c r="L35" s="134"/>
      <c r="M35" s="134"/>
      <c r="N35" s="134"/>
    </row>
    <row r="36" spans="2:14" x14ac:dyDescent="0.3">
      <c r="B36" s="131" t="s">
        <v>37</v>
      </c>
      <c r="C36" s="131"/>
      <c r="D36" s="132" t="s">
        <v>46</v>
      </c>
      <c r="E36" s="132"/>
      <c r="F36" s="132"/>
      <c r="G36" s="132"/>
      <c r="H36" s="132"/>
      <c r="I36" s="132"/>
      <c r="J36" s="19"/>
      <c r="K36" s="133" t="s">
        <v>47</v>
      </c>
      <c r="L36" s="133"/>
      <c r="M36" s="133"/>
      <c r="N36" s="133"/>
    </row>
    <row r="37" spans="2:14" x14ac:dyDescent="0.3">
      <c r="B37" s="1"/>
      <c r="C37" s="1"/>
      <c r="H37" s="4"/>
      <c r="I37" s="4"/>
      <c r="J37" s="4"/>
      <c r="K37" s="1"/>
      <c r="L37" s="1"/>
      <c r="M37" s="1"/>
    </row>
    <row r="38" spans="2:14" x14ac:dyDescent="0.3">
      <c r="B38" s="1"/>
      <c r="C38" s="1"/>
      <c r="H38" s="4"/>
      <c r="I38" s="4"/>
      <c r="J38" s="4"/>
      <c r="K38" s="1"/>
      <c r="L38" s="1"/>
      <c r="M38" s="1"/>
    </row>
    <row r="39" spans="2:1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4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4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4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4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4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4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4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40" t="s">
        <v>42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</row>
    <row r="51" spans="1:13" x14ac:dyDescent="0.3">
      <c r="A51" s="114" t="s">
        <v>38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</row>
    <row r="52" spans="1:13" x14ac:dyDescent="0.3">
      <c r="B52" s="1"/>
      <c r="C52" s="1"/>
      <c r="D52" s="4"/>
      <c r="E52" s="4"/>
      <c r="F52" s="4"/>
      <c r="G52" s="4"/>
      <c r="H52" s="1"/>
      <c r="I52" s="1"/>
      <c r="J52" s="1"/>
      <c r="K52" s="1"/>
      <c r="L52" s="1"/>
      <c r="M52" s="1"/>
    </row>
    <row r="53" spans="1:13" x14ac:dyDescent="0.3">
      <c r="B53" s="1"/>
      <c r="C53" s="1"/>
      <c r="D53" s="1"/>
      <c r="E53" s="4"/>
      <c r="F53" s="4"/>
      <c r="G53" s="4"/>
      <c r="H53" s="1"/>
      <c r="I53" s="1"/>
      <c r="J53" s="1"/>
      <c r="K53" s="1"/>
      <c r="L53" s="1"/>
      <c r="M53" s="1"/>
    </row>
    <row r="54" spans="1:13" x14ac:dyDescent="0.3">
      <c r="B54" s="1"/>
      <c r="C54" s="1"/>
      <c r="D54" s="1"/>
      <c r="E54" s="4"/>
      <c r="F54" s="4"/>
      <c r="G54" s="4"/>
      <c r="H54" s="1"/>
      <c r="I54" s="1"/>
      <c r="J54" s="1"/>
      <c r="K54" s="1"/>
      <c r="L54" s="1"/>
      <c r="M54" s="1"/>
    </row>
    <row r="55" spans="1:1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</sheetData>
  <sheetProtection formatCells="0" formatRows="0" insertRows="0" insertHyperlinks="0" deleteRows="0" sort="0" autoFilter="0" pivotTables="0"/>
  <protectedRanges>
    <protectedRange sqref="A15:A16 A30:N30 A9:A13 F12 C15:XFD16 C9:E13 H9:XFD13 F9:G11 F13:G13 O21:XFD22 A29 C29:N29" name="Editabil"/>
    <protectedRange sqref="D36" name="Editabil_1"/>
    <protectedRange sqref="K36" name="Editabil_2"/>
    <protectedRange sqref="B16" name="Editabil_1_1"/>
    <protectedRange sqref="B9:B13" name="Editabil_1_1_2"/>
    <protectedRange sqref="B15" name="Editabil_1_1_1_1"/>
    <protectedRange sqref="B21:B23 B27 B29" name="Editabil_1_1_1_2"/>
  </protectedRanges>
  <mergeCells count="64">
    <mergeCell ref="E29:F29"/>
    <mergeCell ref="B31:B33"/>
    <mergeCell ref="D31:N31"/>
    <mergeCell ref="D32:N32"/>
    <mergeCell ref="D33:N33"/>
    <mergeCell ref="B36:C36"/>
    <mergeCell ref="D36:I36"/>
    <mergeCell ref="K36:N36"/>
    <mergeCell ref="K35:N35"/>
    <mergeCell ref="E35:F35"/>
    <mergeCell ref="B2:C2"/>
    <mergeCell ref="L2:M2"/>
    <mergeCell ref="C3:G3"/>
    <mergeCell ref="L3:M3"/>
    <mergeCell ref="C5:G5"/>
    <mergeCell ref="L5:M5"/>
    <mergeCell ref="C4:G4"/>
    <mergeCell ref="A19:N19"/>
    <mergeCell ref="A17:C18"/>
    <mergeCell ref="L17:L18"/>
    <mergeCell ref="I15:I16"/>
    <mergeCell ref="J15:J16"/>
    <mergeCell ref="E17:E18"/>
    <mergeCell ref="F15:F16"/>
    <mergeCell ref="H15:H16"/>
    <mergeCell ref="G15:G16"/>
    <mergeCell ref="E15:E16"/>
    <mergeCell ref="M9:N9"/>
    <mergeCell ref="M10:N10"/>
    <mergeCell ref="M12:N12"/>
    <mergeCell ref="B6:B7"/>
    <mergeCell ref="C6:C7"/>
    <mergeCell ref="D6:D7"/>
    <mergeCell ref="E6:E7"/>
    <mergeCell ref="K6:L6"/>
    <mergeCell ref="F6:J6"/>
    <mergeCell ref="M11:N11"/>
    <mergeCell ref="F12:J12"/>
    <mergeCell ref="A50:M50"/>
    <mergeCell ref="A51:M51"/>
    <mergeCell ref="L1:M1"/>
    <mergeCell ref="K17:K18"/>
    <mergeCell ref="D1:H1"/>
    <mergeCell ref="D2:H2"/>
    <mergeCell ref="K15:K16"/>
    <mergeCell ref="L15:L16"/>
    <mergeCell ref="M15:N16"/>
    <mergeCell ref="D15:D16"/>
    <mergeCell ref="F13:I13"/>
    <mergeCell ref="M13:N13"/>
    <mergeCell ref="M6:N7"/>
    <mergeCell ref="A14:N14"/>
    <mergeCell ref="A6:A7"/>
    <mergeCell ref="A8:N8"/>
    <mergeCell ref="A20:N20"/>
    <mergeCell ref="M21:N21"/>
    <mergeCell ref="M22:N22"/>
    <mergeCell ref="M23:N23"/>
    <mergeCell ref="M27:N27"/>
    <mergeCell ref="A24:C25"/>
    <mergeCell ref="E24:E25"/>
    <mergeCell ref="K24:K25"/>
    <mergeCell ref="L24:L25"/>
    <mergeCell ref="A26:N26"/>
  </mergeCells>
  <conditionalFormatting sqref="D1:D13">
    <cfRule type="cellIs" dxfId="11" priority="12" operator="equal">
      <formula>"DS"</formula>
    </cfRule>
    <cfRule type="cellIs" dxfId="10" priority="13" operator="equal">
      <formula>"DA"</formula>
    </cfRule>
    <cfRule type="cellIs" dxfId="9" priority="14" operator="equal">
      <formula>"DC"</formula>
    </cfRule>
  </conditionalFormatting>
  <conditionalFormatting sqref="D15 D17:D19 D28:D35 D37:D49">
    <cfRule type="cellIs" dxfId="8" priority="24" operator="equal">
      <formula>"DS"</formula>
    </cfRule>
  </conditionalFormatting>
  <conditionalFormatting sqref="D21:D23">
    <cfRule type="cellIs" dxfId="7" priority="1" stopIfTrue="1" operator="equal">
      <formula>"DS"</formula>
    </cfRule>
    <cfRule type="cellIs" dxfId="6" priority="2" operator="equal">
      <formula>"DA"</formula>
    </cfRule>
    <cfRule type="cellIs" dxfId="5" priority="3" operator="equal">
      <formula>"DC"</formula>
    </cfRule>
  </conditionalFormatting>
  <conditionalFormatting sqref="D24">
    <cfRule type="cellIs" dxfId="4" priority="10" operator="equal">
      <formula>"DS"</formula>
    </cfRule>
    <cfRule type="cellIs" dxfId="3" priority="11" operator="equal">
      <formula>"DA"</formula>
    </cfRule>
  </conditionalFormatting>
  <conditionalFormatting sqref="D28:D49 D15 D17:D19">
    <cfRule type="cellIs" dxfId="2" priority="28" operator="equal">
      <formula>"DA"</formula>
    </cfRule>
    <cfRule type="cellIs" dxfId="1" priority="30" operator="equal">
      <formula>"DC"</formula>
    </cfRule>
  </conditionalFormatting>
  <conditionalFormatting sqref="D36">
    <cfRule type="cellIs" dxfId="0" priority="15" stopIfTrue="1" operator="equal">
      <formula>"DS"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scale="96" fitToHeight="0" orientation="landscape" horizontalDpi="300" verticalDpi="300" r:id="rId1"/>
  <rowBreaks count="1" manualBreakCount="1">
    <brk id="3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Sem_I</vt:lpstr>
      <vt:lpstr>Sem_II</vt:lpstr>
      <vt:lpstr>Sem_I!Print_Area</vt:lpstr>
      <vt:lpstr>Sem_II!Print_Area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Petrisor</dc:creator>
  <cp:keywords/>
  <dc:description/>
  <cp:lastModifiedBy>Iancu Daniela</cp:lastModifiedBy>
  <cp:revision/>
  <cp:lastPrinted>2024-11-12T16:25:52Z</cp:lastPrinted>
  <dcterms:created xsi:type="dcterms:W3CDTF">2015-06-05T18:19:34Z</dcterms:created>
  <dcterms:modified xsi:type="dcterms:W3CDTF">2024-11-12T16:26:35Z</dcterms:modified>
  <cp:category/>
  <cp:contentStatus/>
</cp:coreProperties>
</file>