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Owner\Desktop\planuri master FSED codificare noua 31 octombrie\Planuri Master DDAP\mastere romana DDAP 31 oct\"/>
    </mc:Choice>
  </mc:AlternateContent>
  <xr:revisionPtr revIDLastSave="0" documentId="13_ncr:1_{C125C73E-E2AF-4654-ABA1-6082F77AC9C2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Sem_I" sheetId="19" r:id="rId1"/>
    <sheet name="Sem_II" sheetId="21" r:id="rId2"/>
  </sheets>
  <definedNames>
    <definedName name="_xlnm.Print_Area" localSheetId="0">Sem_I!$A$1:$N$53</definedName>
    <definedName name="_xlnm.Print_Area" localSheetId="1">Sem_II!$A$1:$N$53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21" l="1"/>
  <c r="D32" i="21"/>
  <c r="D31" i="21"/>
  <c r="D29" i="19"/>
  <c r="D28" i="19"/>
  <c r="D27" i="19"/>
  <c r="M25" i="21"/>
  <c r="I24" i="21"/>
  <c r="H24" i="21"/>
  <c r="G24" i="21"/>
  <c r="F24" i="21"/>
  <c r="E24" i="21"/>
  <c r="K23" i="21"/>
  <c r="L23" i="21" s="1"/>
  <c r="K21" i="21"/>
  <c r="I24" i="19"/>
  <c r="H24" i="19"/>
  <c r="G24" i="19"/>
  <c r="F24" i="19"/>
  <c r="E24" i="19"/>
  <c r="K23" i="19"/>
  <c r="K15" i="21"/>
  <c r="K11" i="21"/>
  <c r="L11" i="21" s="1"/>
  <c r="L15" i="21" l="1"/>
  <c r="K12" i="21"/>
  <c r="K10" i="21"/>
  <c r="L10" i="21" s="1"/>
  <c r="K9" i="21"/>
  <c r="N18" i="21" l="1"/>
  <c r="N18" i="19"/>
  <c r="K15" i="19" l="1"/>
  <c r="K13" i="19"/>
  <c r="K12" i="19"/>
  <c r="L12" i="19" s="1"/>
  <c r="K11" i="19"/>
  <c r="K10" i="19"/>
  <c r="L10" i="19" s="1"/>
  <c r="K9" i="19"/>
  <c r="L2" i="21"/>
  <c r="K17" i="19" l="1"/>
  <c r="K17" i="21"/>
  <c r="M18" i="21" l="1"/>
  <c r="I18" i="21"/>
  <c r="H18" i="21"/>
  <c r="G18" i="21"/>
  <c r="F18" i="21"/>
  <c r="I17" i="21"/>
  <c r="H17" i="21"/>
  <c r="G17" i="21"/>
  <c r="F17" i="21"/>
  <c r="E17" i="21"/>
  <c r="L9" i="21"/>
  <c r="L17" i="21" s="1"/>
  <c r="M18" i="19"/>
  <c r="I18" i="19"/>
  <c r="H18" i="19"/>
  <c r="G18" i="19"/>
  <c r="F18" i="19"/>
  <c r="I17" i="19"/>
  <c r="H17" i="19"/>
  <c r="G17" i="19"/>
  <c r="F17" i="19"/>
  <c r="E17" i="19"/>
  <c r="L15" i="19"/>
  <c r="L13" i="19"/>
  <c r="L11" i="19"/>
  <c r="L9" i="19" l="1"/>
  <c r="L17" i="19" s="1"/>
</calcChain>
</file>

<file path=xl/sharedStrings.xml><?xml version="1.0" encoding="utf-8"?>
<sst xmlns="http://schemas.openxmlformats.org/spreadsheetml/2006/main" count="187" uniqueCount="101">
  <si>
    <t>Plan de învățământ masterat</t>
  </si>
  <si>
    <t>Anul universitar:</t>
  </si>
  <si>
    <t xml:space="preserve">Domeniul: </t>
  </si>
  <si>
    <t>Anul de studii:</t>
  </si>
  <si>
    <t>I</t>
  </si>
  <si>
    <t xml:space="preserve">Programul de studii: </t>
  </si>
  <si>
    <t>Semestrul:</t>
  </si>
  <si>
    <t>Codul disciplinei</t>
  </si>
  <si>
    <t xml:space="preserve">Denumirea disciplinei </t>
  </si>
  <si>
    <t>Categorie formativă</t>
  </si>
  <si>
    <t>Nr. ECTS</t>
  </si>
  <si>
    <t>Ore/săptămână</t>
  </si>
  <si>
    <t>Total ore</t>
  </si>
  <si>
    <t>Forma de evaluare</t>
  </si>
  <si>
    <t>C</t>
  </si>
  <si>
    <t>S</t>
  </si>
  <si>
    <t>L</t>
  </si>
  <si>
    <t>P</t>
  </si>
  <si>
    <t>C/P</t>
  </si>
  <si>
    <t>Activități asistate</t>
  </si>
  <si>
    <t>Stud. Ind.</t>
  </si>
  <si>
    <t xml:space="preserve">Discipline Obligatorii (Ob) </t>
  </si>
  <si>
    <t>DS</t>
  </si>
  <si>
    <t>E</t>
  </si>
  <si>
    <t>DA</t>
  </si>
  <si>
    <t>Statistici:</t>
  </si>
  <si>
    <t>ECTS/Ore:</t>
  </si>
  <si>
    <t>Ex.</t>
  </si>
  <si>
    <t>Ver.</t>
  </si>
  <si>
    <t>Număr:</t>
  </si>
  <si>
    <t>TOTAL NUMĂR 
DE ORE</t>
  </si>
  <si>
    <t>Discipline Obligatorii:</t>
  </si>
  <si>
    <t>Discipline Opționale:</t>
  </si>
  <si>
    <t>Discipline Facultative:</t>
  </si>
  <si>
    <t>Rector,</t>
  </si>
  <si>
    <t>Decan,</t>
  </si>
  <si>
    <t>Director departament,</t>
  </si>
  <si>
    <t>Mihnea-Cosmin COSTOIU</t>
  </si>
  <si>
    <t>Petrișor - Laurențiu ȚUCĂ</t>
  </si>
  <si>
    <t>II</t>
  </si>
  <si>
    <t>2024 - 2025</t>
  </si>
  <si>
    <t>Nr. Crt.</t>
  </si>
  <si>
    <t>Avizat Direcția evaluarea și asigurarea calității,</t>
  </si>
  <si>
    <t>Discipline Opționale (Op)</t>
  </si>
  <si>
    <t>Discipline Facultative (Fac)</t>
  </si>
  <si>
    <t>Carmen-Constantina NENU</t>
  </si>
  <si>
    <t>Andreea DRĂGHICI</t>
  </si>
  <si>
    <t>Etică și integritate academică</t>
  </si>
  <si>
    <t>Drept</t>
  </si>
  <si>
    <t>2024-2025</t>
  </si>
  <si>
    <t>Metodologia cercetarii stiintifice</t>
  </si>
  <si>
    <t>2 saptămâni = 60 de ore</t>
  </si>
  <si>
    <t>Practica de specialitate</t>
  </si>
  <si>
    <t>Elaborarea lucrarii de disertate</t>
  </si>
  <si>
    <t>Dreptul contenciosului</t>
  </si>
  <si>
    <t>Contenciosul funcției publice</t>
  </si>
  <si>
    <t>Protecția juridică a drepturilor omului și procedura în fața CEDO</t>
  </si>
  <si>
    <t>Protecția juridica a proprietății intelectuale</t>
  </si>
  <si>
    <t>Contencios administrativ si fiscal</t>
  </si>
  <si>
    <t>Contencios constitutional</t>
  </si>
  <si>
    <t>Conflictele individuale și colective de muncă</t>
  </si>
  <si>
    <t>Contenciosul măsurilor reparatorii acordate în materie imobiliară</t>
  </si>
  <si>
    <t>Drept procesual civil aprofundat</t>
  </si>
  <si>
    <t>Contenciosul insolventei</t>
  </si>
  <si>
    <t>Contenciosul contraventional</t>
  </si>
  <si>
    <t>V</t>
  </si>
  <si>
    <t>72 de ore</t>
  </si>
  <si>
    <t xml:space="preserve">Psihopedagogia adolescenților, tinerilor și adulților </t>
  </si>
  <si>
    <t>Proiectarea și managementul programelor educaționale</t>
  </si>
  <si>
    <t>Didactica domeniului și dezvoltării în didactica specializării (învățământ liceal, postliceal, după caz) *</t>
  </si>
  <si>
    <t>Practică pedagogică (în învățământul liceal, postliceal, după caz)</t>
  </si>
  <si>
    <t xml:space="preserve">Examen de absolvire - Nivelul II </t>
  </si>
  <si>
    <t>UPB.22.M1.O06_01</t>
  </si>
  <si>
    <t>UPB.22.M1.O06_02</t>
  </si>
  <si>
    <t>UPB.22.M1.O06_03</t>
  </si>
  <si>
    <t>UPB.22.M1.O06_04</t>
  </si>
  <si>
    <t>UPB.22.M1.O06_05</t>
  </si>
  <si>
    <t>UPB.22.M1.A06_06</t>
  </si>
  <si>
    <t>UPB.22.M1.A06_07</t>
  </si>
  <si>
    <t>Discipline de pregătire psihopedagogică fundamentală</t>
  </si>
  <si>
    <t>DC</t>
  </si>
  <si>
    <t>Metodologia cercetării educaționale</t>
  </si>
  <si>
    <t>UPB.22.M1.L06_91</t>
  </si>
  <si>
    <t>UPB.22.M1.L06_92</t>
  </si>
  <si>
    <t>UPB.22.M2.O06_08</t>
  </si>
  <si>
    <t>UPB.22.M2.O06_09</t>
  </si>
  <si>
    <t>UPB.22.M2.O06_10</t>
  </si>
  <si>
    <t>UPB.22.M2.O06_11</t>
  </si>
  <si>
    <t>UPB.22.M2.O06_12</t>
  </si>
  <si>
    <t>UPB.22.M2.A06_13</t>
  </si>
  <si>
    <t>UPB.22.M2.A06_14</t>
  </si>
  <si>
    <t>Discipline de pregătire didactică și practică de specialitate</t>
  </si>
  <si>
    <t>Managementul organizației școlare</t>
  </si>
  <si>
    <t>UPB.22.M2.L06_96</t>
  </si>
  <si>
    <t>Nr.Crt.</t>
  </si>
  <si>
    <t>UPB.22.M1.L06_943</t>
  </si>
  <si>
    <t>UPB.22.M2.L06_93</t>
  </si>
  <si>
    <t>UPB.22.M2.L06_952</t>
  </si>
  <si>
    <t>UPB.22.M2.L06_97</t>
  </si>
  <si>
    <t>Promovarea lucrarii de disertație</t>
  </si>
  <si>
    <t>UPB.22.M2.L06_80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</si>
</sst>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theme="1"/>
      <name val="Arial Narrow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indexed="8"/>
      <name val="Arial"/>
      <family val="2"/>
    </font>
    <font>
      <sz val="9"/>
      <color theme="1"/>
      <name val="Aptos Narrow"/>
      <family val="2"/>
    </font>
    <font>
      <sz val="11"/>
      <color theme="1"/>
      <name val="Aptos Narrow"/>
      <family val="2"/>
    </font>
    <font>
      <b/>
      <sz val="11"/>
      <color theme="1"/>
      <name val="Aptos Narrow"/>
      <family val="2"/>
    </font>
    <font>
      <b/>
      <sz val="14"/>
      <color theme="1"/>
      <name val="Aptos Narrow"/>
      <family val="2"/>
    </font>
    <font>
      <b/>
      <sz val="9"/>
      <color theme="1"/>
      <name val="Aptos Narrow"/>
      <family val="2"/>
    </font>
    <font>
      <b/>
      <sz val="9"/>
      <color indexed="8"/>
      <name val="Aptos Narrow"/>
      <family val="2"/>
    </font>
    <font>
      <sz val="9"/>
      <color indexed="8"/>
      <name val="Aptos Narrow"/>
      <family val="2"/>
    </font>
    <font>
      <sz val="9"/>
      <name val="Aptos Narrow"/>
      <family val="2"/>
    </font>
    <font>
      <sz val="8"/>
      <color theme="1"/>
      <name val="Aptos Narrow"/>
      <family val="2"/>
    </font>
    <font>
      <b/>
      <sz val="9"/>
      <color theme="1"/>
      <name val="Arial Narrow"/>
      <family val="2"/>
    </font>
    <font>
      <b/>
      <sz val="9"/>
      <color indexed="8"/>
      <name val="Arial Narrow"/>
      <family val="2"/>
    </font>
    <font>
      <sz val="9"/>
      <color indexed="8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8"/>
      <color theme="1"/>
      <name val="Aptos Narrow"/>
      <family val="2"/>
    </font>
    <font>
      <b/>
      <sz val="8"/>
      <color indexed="8"/>
      <name val="Aptos Narrow"/>
      <family val="2"/>
    </font>
    <font>
      <b/>
      <sz val="8"/>
      <color theme="1"/>
      <name val="Arial Narrow"/>
      <family val="2"/>
    </font>
    <font>
      <b/>
      <sz val="8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01"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1" fillId="2" borderId="1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16" xfId="0" applyFont="1" applyBorder="1" applyAlignment="1">
      <alignment horizontal="right" vertical="center" wrapText="1"/>
    </xf>
    <xf numFmtId="0" fontId="1" fillId="0" borderId="18" xfId="0" applyFont="1" applyBorder="1" applyAlignment="1">
      <alignment horizontal="right" vertical="center" wrapText="1"/>
    </xf>
    <xf numFmtId="0" fontId="1" fillId="0" borderId="17" xfId="0" applyFont="1" applyBorder="1" applyAlignment="1">
      <alignment horizontal="right" vertical="center" wrapText="1"/>
    </xf>
    <xf numFmtId="0" fontId="0" fillId="0" borderId="22" xfId="0" applyBorder="1" applyAlignment="1">
      <alignment horizontal="center"/>
    </xf>
    <xf numFmtId="0" fontId="0" fillId="0" borderId="24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0" fillId="0" borderId="50" xfId="0" applyFont="1" applyBorder="1" applyAlignment="1">
      <alignment vertical="center" wrapText="1"/>
    </xf>
    <xf numFmtId="0" fontId="10" fillId="0" borderId="51" xfId="0" applyFont="1" applyBorder="1" applyAlignment="1">
      <alignment vertical="center" wrapText="1"/>
    </xf>
    <xf numFmtId="0" fontId="10" fillId="0" borderId="52" xfId="0" applyFont="1" applyBorder="1" applyAlignment="1">
      <alignment horizontal="center" vertical="center" wrapText="1"/>
    </xf>
    <xf numFmtId="0" fontId="10" fillId="0" borderId="50" xfId="0" applyFont="1" applyBorder="1" applyAlignment="1">
      <alignment horizontal="center" vertical="center" wrapText="1"/>
    </xf>
    <xf numFmtId="0" fontId="10" fillId="0" borderId="51" xfId="0" applyFont="1" applyBorder="1" applyAlignment="1">
      <alignment horizontal="center" vertical="center" wrapText="1"/>
    </xf>
    <xf numFmtId="0" fontId="10" fillId="0" borderId="54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61" xfId="0" applyFont="1" applyBorder="1" applyAlignment="1">
      <alignment horizontal="center" vertical="center" wrapText="1"/>
    </xf>
    <xf numFmtId="0" fontId="14" fillId="0" borderId="51" xfId="0" applyFont="1" applyBorder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horizontal="right" vertical="center" wrapText="1"/>
    </xf>
    <xf numFmtId="0" fontId="15" fillId="0" borderId="0" xfId="0" applyFont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0" fontId="14" fillId="0" borderId="50" xfId="0" applyFont="1" applyBorder="1" applyAlignment="1">
      <alignment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50" xfId="0" applyFont="1" applyBorder="1" applyAlignment="1">
      <alignment horizontal="center" vertical="center" wrapText="1"/>
    </xf>
    <xf numFmtId="0" fontId="14" fillId="0" borderId="54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51" xfId="0" applyFont="1" applyBorder="1" applyAlignment="1">
      <alignment horizontal="center" vertical="center" wrapText="1"/>
    </xf>
    <xf numFmtId="0" fontId="14" fillId="0" borderId="52" xfId="0" applyFont="1" applyBorder="1" applyAlignment="1">
      <alignment horizontal="center" vertical="center" wrapText="1"/>
    </xf>
    <xf numFmtId="0" fontId="16" fillId="0" borderId="0" xfId="0" applyFont="1"/>
    <xf numFmtId="0" fontId="14" fillId="0" borderId="49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0" fontId="21" fillId="0" borderId="5" xfId="1" applyFont="1" applyBorder="1" applyAlignment="1">
      <alignment horizontal="center" vertical="center"/>
    </xf>
    <xf numFmtId="0" fontId="21" fillId="0" borderId="6" xfId="1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/>
    </xf>
    <xf numFmtId="0" fontId="14" fillId="0" borderId="60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21" fillId="0" borderId="14" xfId="1" applyFont="1" applyBorder="1" applyAlignment="1">
      <alignment horizontal="center" vertical="center"/>
    </xf>
    <xf numFmtId="0" fontId="21" fillId="0" borderId="1" xfId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right" vertical="center" wrapText="1"/>
    </xf>
    <xf numFmtId="0" fontId="16" fillId="0" borderId="18" xfId="0" applyFont="1" applyBorder="1" applyAlignment="1">
      <alignment horizontal="right" vertical="center" wrapText="1"/>
    </xf>
    <xf numFmtId="0" fontId="16" fillId="0" borderId="17" xfId="0" applyFont="1" applyBorder="1" applyAlignment="1">
      <alignment horizontal="right" vertical="center" wrapText="1"/>
    </xf>
    <xf numFmtId="0" fontId="22" fillId="0" borderId="0" xfId="0" applyFont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0" fillId="0" borderId="53" xfId="0" applyFont="1" applyBorder="1" applyAlignment="1">
      <alignment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/>
    </xf>
    <xf numFmtId="0" fontId="23" fillId="0" borderId="31" xfId="0" applyFont="1" applyBorder="1" applyAlignment="1">
      <alignment horizontal="center" vertical="center" wrapText="1"/>
    </xf>
    <xf numFmtId="0" fontId="23" fillId="0" borderId="36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7" borderId="16" xfId="0" applyFont="1" applyFill="1" applyBorder="1" applyAlignment="1">
      <alignment horizontal="center" vertical="center"/>
    </xf>
    <xf numFmtId="0" fontId="25" fillId="0" borderId="16" xfId="0" applyFont="1" applyBorder="1" applyAlignment="1">
      <alignment horizontal="center" vertical="center" wrapText="1"/>
    </xf>
    <xf numFmtId="0" fontId="26" fillId="0" borderId="5" xfId="1" applyFont="1" applyBorder="1" applyAlignment="1">
      <alignment horizontal="center" vertical="center"/>
    </xf>
    <xf numFmtId="0" fontId="26" fillId="0" borderId="6" xfId="1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42" xfId="0" applyFont="1" applyBorder="1" applyAlignment="1">
      <alignment horizontal="center" vertical="center" wrapText="1"/>
    </xf>
    <xf numFmtId="0" fontId="25" fillId="0" borderId="38" xfId="0" applyFont="1" applyBorder="1" applyAlignment="1">
      <alignment horizontal="center" vertical="center" wrapText="1"/>
    </xf>
    <xf numFmtId="0" fontId="25" fillId="0" borderId="39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63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29" fillId="0" borderId="16" xfId="0" applyFont="1" applyBorder="1" applyAlignment="1">
      <alignment horizontal="center" vertical="center" wrapText="1"/>
    </xf>
    <xf numFmtId="0" fontId="30" fillId="0" borderId="35" xfId="0" applyFont="1" applyBorder="1" applyAlignment="1">
      <alignment horizontal="center" vertical="center" wrapText="1"/>
    </xf>
    <xf numFmtId="0" fontId="31" fillId="0" borderId="62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4" fillId="0" borderId="26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right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6" fillId="2" borderId="6" xfId="0" applyFont="1" applyFill="1" applyBorder="1" applyAlignment="1">
      <alignment horizontal="center" vertical="center" textRotation="90" wrapText="1"/>
    </xf>
    <xf numFmtId="0" fontId="16" fillId="2" borderId="12" xfId="0" applyFont="1" applyFill="1" applyBorder="1" applyAlignment="1">
      <alignment horizontal="center" vertical="center" textRotation="90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33" xfId="0" applyFont="1" applyFill="1" applyBorder="1" applyAlignment="1">
      <alignment horizontal="center" vertical="center" wrapText="1"/>
    </xf>
    <xf numFmtId="0" fontId="16" fillId="2" borderId="45" xfId="0" applyFont="1" applyFill="1" applyBorder="1" applyAlignment="1">
      <alignment horizontal="center" vertical="center" wrapText="1"/>
    </xf>
    <xf numFmtId="0" fontId="16" fillId="2" borderId="26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3" borderId="21" xfId="0" applyFont="1" applyFill="1" applyBorder="1" applyAlignment="1">
      <alignment horizontal="center" vertical="center" wrapText="1"/>
    </xf>
    <xf numFmtId="0" fontId="16" fillId="3" borderId="22" xfId="0" applyFont="1" applyFill="1" applyBorder="1" applyAlignment="1">
      <alignment horizontal="center" vertical="center" wrapText="1"/>
    </xf>
    <xf numFmtId="0" fontId="16" fillId="3" borderId="23" xfId="0" applyFont="1" applyFill="1" applyBorder="1" applyAlignment="1">
      <alignment horizontal="center" vertical="center" wrapText="1"/>
    </xf>
    <xf numFmtId="0" fontId="18" fillId="4" borderId="21" xfId="0" applyFont="1" applyFill="1" applyBorder="1" applyAlignment="1">
      <alignment horizontal="center" vertical="center" wrapText="1"/>
    </xf>
    <xf numFmtId="0" fontId="18" fillId="4" borderId="22" xfId="0" applyFont="1" applyFill="1" applyBorder="1" applyAlignment="1">
      <alignment horizontal="center" vertical="center" wrapText="1"/>
    </xf>
    <xf numFmtId="0" fontId="18" fillId="4" borderId="39" xfId="0" applyFont="1" applyFill="1" applyBorder="1" applyAlignment="1">
      <alignment horizontal="center" vertical="center" wrapText="1"/>
    </xf>
    <xf numFmtId="0" fontId="18" fillId="4" borderId="40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41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39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18" fillId="5" borderId="21" xfId="0" applyFont="1" applyFill="1" applyBorder="1" applyAlignment="1">
      <alignment horizontal="center" vertical="center"/>
    </xf>
    <xf numFmtId="0" fontId="18" fillId="5" borderId="22" xfId="0" applyFont="1" applyFill="1" applyBorder="1" applyAlignment="1">
      <alignment horizontal="center" vertical="center"/>
    </xf>
    <xf numFmtId="0" fontId="18" fillId="5" borderId="39" xfId="0" applyFont="1" applyFill="1" applyBorder="1" applyAlignment="1">
      <alignment horizontal="center" vertical="center"/>
    </xf>
    <xf numFmtId="0" fontId="18" fillId="5" borderId="40" xfId="0" applyFont="1" applyFill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4" fillId="0" borderId="42" xfId="0" applyFont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6" fillId="2" borderId="7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61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6" borderId="38" xfId="0" applyFont="1" applyFill="1" applyBorder="1" applyAlignment="1">
      <alignment horizontal="center" vertical="center" wrapText="1"/>
    </xf>
    <xf numFmtId="0" fontId="19" fillId="6" borderId="39" xfId="0" applyFont="1" applyFill="1" applyBorder="1" applyAlignment="1">
      <alignment horizontal="center" vertical="center" wrapText="1"/>
    </xf>
    <xf numFmtId="0" fontId="19" fillId="6" borderId="40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3" fillId="0" borderId="4" xfId="0" applyFont="1" applyBorder="1" applyAlignment="1">
      <alignment horizontal="center" vertical="center" wrapText="1"/>
    </xf>
    <xf numFmtId="0" fontId="23" fillId="0" borderId="31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 wrapText="1"/>
    </xf>
    <xf numFmtId="0" fontId="10" fillId="0" borderId="47" xfId="0" applyFont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0" fillId="0" borderId="46" xfId="0" applyFont="1" applyBorder="1" applyAlignment="1">
      <alignment horizontal="center" vertical="center" wrapText="1"/>
    </xf>
    <xf numFmtId="0" fontId="10" fillId="0" borderId="55" xfId="0" applyFont="1" applyBorder="1" applyAlignment="1">
      <alignment horizontal="center" vertical="center" wrapText="1"/>
    </xf>
    <xf numFmtId="0" fontId="10" fillId="0" borderId="56" xfId="0" applyFont="1" applyBorder="1" applyAlignment="1">
      <alignment horizontal="center" vertical="center" wrapText="1"/>
    </xf>
    <xf numFmtId="0" fontId="10" fillId="0" borderId="57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23" fillId="4" borderId="20" xfId="0" applyFont="1" applyFill="1" applyBorder="1" applyAlignment="1">
      <alignment horizontal="center" vertical="center" wrapText="1"/>
    </xf>
    <xf numFmtId="0" fontId="23" fillId="4" borderId="8" xfId="0" applyFont="1" applyFill="1" applyBorder="1" applyAlignment="1">
      <alignment horizontal="center" vertical="center" wrapText="1"/>
    </xf>
    <xf numFmtId="0" fontId="23" fillId="4" borderId="48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3" borderId="38" xfId="0" applyFont="1" applyFill="1" applyBorder="1" applyAlignment="1">
      <alignment horizontal="center" vertical="center" wrapText="1"/>
    </xf>
    <xf numFmtId="0" fontId="1" fillId="3" borderId="39" xfId="0" applyFont="1" applyFill="1" applyBorder="1" applyAlignment="1">
      <alignment horizontal="center" vertical="center" wrapText="1"/>
    </xf>
    <xf numFmtId="0" fontId="1" fillId="3" borderId="40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textRotation="90" wrapText="1"/>
    </xf>
    <xf numFmtId="0" fontId="1" fillId="2" borderId="12" xfId="0" applyFont="1" applyFill="1" applyBorder="1" applyAlignment="1">
      <alignment horizontal="center" vertical="center" textRotation="90" wrapText="1"/>
    </xf>
    <xf numFmtId="0" fontId="1" fillId="2" borderId="33" xfId="0" applyFont="1" applyFill="1" applyBorder="1" applyAlignment="1">
      <alignment horizontal="center" vertical="center" wrapText="1"/>
    </xf>
    <xf numFmtId="0" fontId="1" fillId="2" borderId="45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0" fillId="0" borderId="58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59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3" fillId="5" borderId="38" xfId="0" applyFont="1" applyFill="1" applyBorder="1" applyAlignment="1">
      <alignment horizontal="center" vertical="center" wrapText="1"/>
    </xf>
    <xf numFmtId="0" fontId="23" fillId="5" borderId="39" xfId="0" applyFont="1" applyFill="1" applyBorder="1" applyAlignment="1">
      <alignment horizontal="center" vertical="center" wrapText="1"/>
    </xf>
    <xf numFmtId="0" fontId="23" fillId="5" borderId="40" xfId="0" applyFont="1" applyFill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30" xfId="0" applyFont="1" applyBorder="1" applyAlignment="1">
      <alignment horizontal="center" vertical="center" wrapText="1"/>
    </xf>
    <xf numFmtId="0" fontId="23" fillId="0" borderId="32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24" fillId="6" borderId="38" xfId="0" applyFont="1" applyFill="1" applyBorder="1" applyAlignment="1">
      <alignment horizontal="center" vertical="center" wrapText="1"/>
    </xf>
    <xf numFmtId="0" fontId="24" fillId="6" borderId="39" xfId="0" applyFont="1" applyFill="1" applyBorder="1" applyAlignment="1">
      <alignment horizontal="center" vertical="center" wrapText="1"/>
    </xf>
    <xf numFmtId="0" fontId="24" fillId="6" borderId="22" xfId="0" applyFont="1" applyFill="1" applyBorder="1" applyAlignment="1">
      <alignment horizontal="center" vertical="center" wrapText="1"/>
    </xf>
    <xf numFmtId="0" fontId="24" fillId="6" borderId="23" xfId="0" applyFont="1" applyFill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43" xfId="0" applyFont="1" applyBorder="1" applyAlignment="1">
      <alignment horizontal="center" vertical="center" wrapText="1"/>
    </xf>
    <xf numFmtId="0" fontId="25" fillId="0" borderId="44" xfId="0" applyFont="1" applyBorder="1" applyAlignment="1">
      <alignment horizontal="center" vertical="center" wrapText="1"/>
    </xf>
    <xf numFmtId="0" fontId="0" fillId="0" borderId="61" xfId="0" applyBorder="1" applyAlignment="1">
      <alignment horizontal="center"/>
    </xf>
    <xf numFmtId="0" fontId="0" fillId="0" borderId="63" xfId="0" applyBorder="1" applyAlignment="1">
      <alignment horizontal="center"/>
    </xf>
    <xf numFmtId="0" fontId="24" fillId="0" borderId="4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26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7" fillId="8" borderId="6" xfId="0" applyFont="1" applyFill="1" applyBorder="1" applyAlignment="1">
      <alignment horizontal="center" vertical="center" wrapText="1"/>
    </xf>
    <xf numFmtId="0" fontId="27" fillId="8" borderId="12" xfId="0" applyFont="1" applyFill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12" fillId="9" borderId="49" xfId="0" applyFont="1" applyFill="1" applyBorder="1" applyAlignment="1">
      <alignment horizontal="center" vertical="center"/>
    </xf>
    <xf numFmtId="0" fontId="13" fillId="9" borderId="37" xfId="0" applyFont="1" applyFill="1" applyBorder="1" applyAlignment="1">
      <alignment horizontal="center" vertical="center"/>
    </xf>
    <xf numFmtId="0" fontId="13" fillId="9" borderId="22" xfId="0" applyFont="1" applyFill="1" applyBorder="1" applyAlignment="1">
      <alignment horizontal="center" vertical="center"/>
    </xf>
    <xf numFmtId="0" fontId="13" fillId="9" borderId="23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23"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D54DA"/>
        </patternFill>
      </fill>
    </dxf>
    <dxf>
      <fill>
        <patternFill>
          <bgColor rgb="FFFFCC66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D54DA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D54DA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D54DA"/>
        </patternFill>
      </fill>
    </dxf>
    <dxf>
      <fill>
        <patternFill>
          <bgColor rgb="FFFFFF99"/>
        </patternFill>
      </fill>
    </dxf>
    <dxf>
      <fill>
        <patternFill>
          <bgColor rgb="FFCD54DA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D54DA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</dxfs>
  <tableStyles count="0" defaultTableStyle="TableStyleMedium2" defaultPivotStyle="PivotStyleLight16"/>
  <colors>
    <mruColors>
      <color rgb="FF00FF99"/>
      <color rgb="FFFFFF99"/>
      <color rgb="FFCD54DA"/>
      <color rgb="FFFFCC66"/>
      <color rgb="FFFF99CC"/>
      <color rgb="FFD47AE6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501650</xdr:colOff>
      <xdr:row>0</xdr:row>
      <xdr:rowOff>15875</xdr:rowOff>
    </xdr:from>
    <xdr:to>
      <xdr:col>1</xdr:col>
      <xdr:colOff>1266825</xdr:colOff>
      <xdr:row>1</xdr:row>
      <xdr:rowOff>40549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1C75A32-2CB3-4290-B04D-C70FCFE96D5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8" r="458"/>
        <a:stretch/>
      </xdr:blipFill>
      <xdr:spPr bwMode="auto">
        <a:xfrm>
          <a:off x="819150" y="15875"/>
          <a:ext cx="765175" cy="74434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11</xdr:col>
      <xdr:colOff>182880</xdr:colOff>
      <xdr:row>0</xdr:row>
      <xdr:rowOff>0</xdr:rowOff>
    </xdr:from>
    <xdr:to>
      <xdr:col>12</xdr:col>
      <xdr:colOff>300989</xdr:colOff>
      <xdr:row>1</xdr:row>
      <xdr:rowOff>3387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EC7876A-0F93-4244-8DDA-2A21717EF9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5440" y="0"/>
          <a:ext cx="727709" cy="7272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501650</xdr:colOff>
      <xdr:row>0</xdr:row>
      <xdr:rowOff>15875</xdr:rowOff>
    </xdr:from>
    <xdr:to>
      <xdr:col>2</xdr:col>
      <xdr:colOff>36739</xdr:colOff>
      <xdr:row>1</xdr:row>
      <xdr:rowOff>149406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11FA87E7-3275-4911-B170-7F7115865E8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8" r="738"/>
        <a:stretch/>
      </xdr:blipFill>
      <xdr:spPr bwMode="auto">
        <a:xfrm>
          <a:off x="815975" y="15875"/>
          <a:ext cx="765175" cy="74857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11</xdr:col>
      <xdr:colOff>487680</xdr:colOff>
      <xdr:row>0</xdr:row>
      <xdr:rowOff>0</xdr:rowOff>
    </xdr:from>
    <xdr:to>
      <xdr:col>13</xdr:col>
      <xdr:colOff>285748</xdr:colOff>
      <xdr:row>1</xdr:row>
      <xdr:rowOff>112244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78009EA-D550-46DB-B861-2974483DE5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40240" y="0"/>
          <a:ext cx="788668" cy="7272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56"/>
  <sheetViews>
    <sheetView view="pageBreakPreview" topLeftCell="A34" zoomScale="102" zoomScaleNormal="100" zoomScaleSheetLayoutView="102" workbookViewId="0">
      <selection sqref="A1:N53"/>
    </sheetView>
  </sheetViews>
  <sheetFormatPr defaultRowHeight="14.4" x14ac:dyDescent="0.3"/>
  <cols>
    <col min="1" max="1" width="4.6640625" style="13" customWidth="1"/>
    <col min="2" max="2" width="19.44140625" customWidth="1"/>
    <col min="3" max="3" width="45.6640625" customWidth="1"/>
    <col min="4" max="4" width="10.44140625" customWidth="1"/>
    <col min="5" max="5" width="6" customWidth="1"/>
    <col min="6" max="6" width="7.5546875" customWidth="1"/>
    <col min="7" max="10" width="5.5546875" customWidth="1"/>
    <col min="11" max="11" width="16" customWidth="1"/>
    <col min="13" max="14" width="4.6640625" style="6" customWidth="1"/>
  </cols>
  <sheetData>
    <row r="1" spans="1:21" ht="57" customHeight="1" x14ac:dyDescent="0.35">
      <c r="A1" s="38"/>
      <c r="B1" s="39"/>
      <c r="C1" s="40"/>
      <c r="D1" s="194" t="s">
        <v>0</v>
      </c>
      <c r="E1" s="194"/>
      <c r="F1" s="194"/>
      <c r="G1" s="194"/>
      <c r="H1" s="194"/>
      <c r="I1" s="41"/>
      <c r="J1" s="41"/>
      <c r="K1" s="42"/>
      <c r="L1" s="190"/>
      <c r="M1" s="190"/>
      <c r="N1" s="43"/>
      <c r="O1" s="44"/>
      <c r="Q1" s="24"/>
      <c r="R1" s="24"/>
      <c r="S1" s="24"/>
      <c r="T1" s="24"/>
      <c r="U1" s="24"/>
    </row>
    <row r="2" spans="1:21" ht="15" customHeight="1" x14ac:dyDescent="0.3">
      <c r="A2" s="38"/>
      <c r="B2" s="147"/>
      <c r="C2" s="147"/>
      <c r="D2" s="148" t="s">
        <v>49</v>
      </c>
      <c r="E2" s="148"/>
      <c r="F2" s="148"/>
      <c r="G2" s="148"/>
      <c r="H2" s="148"/>
      <c r="I2" s="44"/>
      <c r="J2" s="44"/>
      <c r="K2" s="46" t="s">
        <v>1</v>
      </c>
      <c r="L2" s="147" t="s">
        <v>40</v>
      </c>
      <c r="M2" s="147"/>
      <c r="N2" s="43"/>
      <c r="O2" s="44"/>
      <c r="Q2" s="12"/>
      <c r="R2" s="12"/>
      <c r="S2" s="12"/>
      <c r="T2" s="12"/>
      <c r="U2" s="12"/>
    </row>
    <row r="3" spans="1:21" x14ac:dyDescent="0.3">
      <c r="A3" s="38"/>
      <c r="B3" s="47" t="s">
        <v>2</v>
      </c>
      <c r="C3" s="147" t="s">
        <v>48</v>
      </c>
      <c r="D3" s="147"/>
      <c r="E3" s="147"/>
      <c r="F3" s="147"/>
      <c r="G3" s="147"/>
      <c r="H3" s="44"/>
      <c r="I3" s="44"/>
      <c r="J3" s="44"/>
      <c r="K3" s="46" t="s">
        <v>3</v>
      </c>
      <c r="L3" s="147" t="s">
        <v>4</v>
      </c>
      <c r="M3" s="147"/>
      <c r="N3" s="43"/>
      <c r="O3" s="44"/>
      <c r="Q3" s="12"/>
      <c r="R3" s="12"/>
      <c r="S3" s="12"/>
      <c r="T3" s="12"/>
      <c r="U3" s="12"/>
    </row>
    <row r="4" spans="1:21" x14ac:dyDescent="0.3">
      <c r="A4" s="38"/>
      <c r="B4" s="47" t="s">
        <v>5</v>
      </c>
      <c r="C4" s="147" t="s">
        <v>54</v>
      </c>
      <c r="D4" s="147"/>
      <c r="E4" s="147"/>
      <c r="F4" s="147"/>
      <c r="G4" s="147"/>
      <c r="H4" s="44"/>
      <c r="I4" s="44"/>
      <c r="J4" s="44"/>
      <c r="K4" s="46" t="s">
        <v>6</v>
      </c>
      <c r="L4" s="147" t="s">
        <v>4</v>
      </c>
      <c r="M4" s="147"/>
      <c r="N4" s="43"/>
      <c r="O4" s="44"/>
      <c r="Q4" s="12"/>
      <c r="R4" s="12"/>
      <c r="S4" s="12"/>
      <c r="T4" s="12"/>
      <c r="U4" s="12"/>
    </row>
    <row r="5" spans="1:21" ht="12" customHeight="1" thickBot="1" x14ac:dyDescent="0.35">
      <c r="A5" s="38"/>
      <c r="B5" s="47"/>
      <c r="C5" s="39"/>
      <c r="D5" s="39"/>
      <c r="E5" s="39"/>
      <c r="F5" s="39"/>
      <c r="G5" s="39"/>
      <c r="H5" s="44"/>
      <c r="I5" s="44"/>
      <c r="J5" s="44"/>
      <c r="K5" s="46"/>
      <c r="L5" s="45"/>
      <c r="M5" s="39"/>
      <c r="N5" s="43"/>
      <c r="O5" s="44"/>
      <c r="Q5" s="12"/>
      <c r="R5" s="12"/>
      <c r="S5" s="12"/>
      <c r="T5" s="12"/>
      <c r="U5" s="12"/>
    </row>
    <row r="6" spans="1:21" s="1" customFormat="1" ht="16.5" customHeight="1" x14ac:dyDescent="0.3">
      <c r="A6" s="162" t="s">
        <v>41</v>
      </c>
      <c r="B6" s="158" t="s">
        <v>7</v>
      </c>
      <c r="C6" s="158" t="s">
        <v>8</v>
      </c>
      <c r="D6" s="158" t="s">
        <v>9</v>
      </c>
      <c r="E6" s="156">
        <v>5</v>
      </c>
      <c r="F6" s="159" t="s">
        <v>11</v>
      </c>
      <c r="G6" s="160"/>
      <c r="H6" s="160"/>
      <c r="I6" s="160"/>
      <c r="J6" s="161"/>
      <c r="K6" s="158" t="s">
        <v>12</v>
      </c>
      <c r="L6" s="158"/>
      <c r="M6" s="158" t="s">
        <v>13</v>
      </c>
      <c r="N6" s="191"/>
      <c r="O6" s="48"/>
      <c r="Q6" s="12"/>
      <c r="R6" s="12"/>
      <c r="S6" s="12"/>
      <c r="T6" s="12"/>
      <c r="U6" s="12"/>
    </row>
    <row r="7" spans="1:21" ht="15" thickBot="1" x14ac:dyDescent="0.35">
      <c r="A7" s="163"/>
      <c r="B7" s="192"/>
      <c r="C7" s="192"/>
      <c r="D7" s="192"/>
      <c r="E7" s="157"/>
      <c r="F7" s="49" t="s">
        <v>14</v>
      </c>
      <c r="G7" s="49" t="s">
        <v>15</v>
      </c>
      <c r="H7" s="49" t="s">
        <v>16</v>
      </c>
      <c r="I7" s="49" t="s">
        <v>17</v>
      </c>
      <c r="J7" s="49" t="s">
        <v>18</v>
      </c>
      <c r="K7" s="49" t="s">
        <v>19</v>
      </c>
      <c r="L7" s="49" t="s">
        <v>20</v>
      </c>
      <c r="M7" s="192"/>
      <c r="N7" s="193"/>
      <c r="O7" s="44"/>
      <c r="Q7" s="12"/>
      <c r="R7" s="12"/>
      <c r="S7" s="12"/>
      <c r="T7" s="12"/>
      <c r="U7" s="12"/>
    </row>
    <row r="8" spans="1:21" ht="15" thickBot="1" x14ac:dyDescent="0.35">
      <c r="A8" s="164" t="s">
        <v>21</v>
      </c>
      <c r="B8" s="165"/>
      <c r="C8" s="165"/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66"/>
      <c r="O8" s="44"/>
      <c r="Q8" s="12"/>
      <c r="R8" s="12"/>
      <c r="S8" s="12"/>
      <c r="T8" s="12"/>
      <c r="U8" s="12"/>
    </row>
    <row r="9" spans="1:21" ht="15" customHeight="1" thickBot="1" x14ac:dyDescent="0.35">
      <c r="A9" s="50">
        <v>1</v>
      </c>
      <c r="B9" s="51" t="s">
        <v>72</v>
      </c>
      <c r="C9" s="52" t="s">
        <v>55</v>
      </c>
      <c r="D9" s="53" t="s">
        <v>22</v>
      </c>
      <c r="E9" s="54">
        <v>5</v>
      </c>
      <c r="F9" s="54">
        <v>2</v>
      </c>
      <c r="G9" s="55">
        <v>1</v>
      </c>
      <c r="H9" s="51"/>
      <c r="I9" s="51"/>
      <c r="J9" s="51"/>
      <c r="K9" s="51">
        <f t="shared" ref="K9:K13" si="0">SUM(F9:J9)*14</f>
        <v>42</v>
      </c>
      <c r="L9" s="51">
        <f>E9*25-K9</f>
        <v>83</v>
      </c>
      <c r="M9" s="133" t="s">
        <v>23</v>
      </c>
      <c r="N9" s="173"/>
      <c r="O9" s="44"/>
      <c r="Q9" s="12"/>
      <c r="R9" s="12"/>
      <c r="S9" s="12"/>
      <c r="T9" s="12"/>
      <c r="U9" s="12"/>
    </row>
    <row r="10" spans="1:21" ht="15" customHeight="1" thickBot="1" x14ac:dyDescent="0.35">
      <c r="A10" s="56">
        <v>2</v>
      </c>
      <c r="B10" s="57" t="s">
        <v>73</v>
      </c>
      <c r="C10" s="37" t="s">
        <v>56</v>
      </c>
      <c r="D10" s="58" t="s">
        <v>24</v>
      </c>
      <c r="E10" s="59">
        <v>6</v>
      </c>
      <c r="F10" s="59">
        <v>2</v>
      </c>
      <c r="G10" s="60">
        <v>1</v>
      </c>
      <c r="H10" s="57"/>
      <c r="I10" s="57"/>
      <c r="J10" s="57"/>
      <c r="K10" s="57">
        <f t="shared" si="0"/>
        <v>42</v>
      </c>
      <c r="L10" s="57">
        <f>E10*25-K10</f>
        <v>108</v>
      </c>
      <c r="M10" s="171" t="s">
        <v>23</v>
      </c>
      <c r="N10" s="172"/>
      <c r="O10" s="44"/>
      <c r="Q10" s="12"/>
      <c r="R10" s="12"/>
      <c r="S10" s="12"/>
      <c r="T10" s="12"/>
      <c r="U10" s="12"/>
    </row>
    <row r="11" spans="1:21" ht="15" customHeight="1" thickBot="1" x14ac:dyDescent="0.35">
      <c r="A11" s="56">
        <v>3</v>
      </c>
      <c r="B11" s="57" t="s">
        <v>74</v>
      </c>
      <c r="C11" s="37" t="s">
        <v>57</v>
      </c>
      <c r="D11" s="58" t="s">
        <v>24</v>
      </c>
      <c r="E11" s="59">
        <v>6</v>
      </c>
      <c r="F11" s="59">
        <v>2</v>
      </c>
      <c r="G11" s="60">
        <v>1</v>
      </c>
      <c r="H11" s="57"/>
      <c r="I11" s="57"/>
      <c r="J11" s="57"/>
      <c r="K11" s="57">
        <f t="shared" si="0"/>
        <v>42</v>
      </c>
      <c r="L11" s="57">
        <f>E11*25-K11</f>
        <v>108</v>
      </c>
      <c r="M11" s="188" t="s">
        <v>65</v>
      </c>
      <c r="N11" s="189"/>
      <c r="O11" s="44"/>
      <c r="Q11" s="12"/>
      <c r="R11" s="12"/>
      <c r="S11" s="12"/>
      <c r="T11" s="12"/>
      <c r="U11" s="12"/>
    </row>
    <row r="12" spans="1:21" ht="15" thickBot="1" x14ac:dyDescent="0.35">
      <c r="A12" s="56">
        <v>4</v>
      </c>
      <c r="B12" s="57" t="s">
        <v>75</v>
      </c>
      <c r="C12" s="37" t="s">
        <v>50</v>
      </c>
      <c r="D12" s="53" t="s">
        <v>22</v>
      </c>
      <c r="E12" s="59">
        <v>4</v>
      </c>
      <c r="F12" s="59"/>
      <c r="G12" s="60">
        <v>1</v>
      </c>
      <c r="H12" s="57"/>
      <c r="I12" s="57"/>
      <c r="J12" s="57"/>
      <c r="K12" s="57">
        <f t="shared" si="0"/>
        <v>14</v>
      </c>
      <c r="L12" s="57">
        <f t="shared" ref="L12:L13" si="1">E12*25-K12</f>
        <v>86</v>
      </c>
      <c r="M12" s="171" t="s">
        <v>65</v>
      </c>
      <c r="N12" s="172"/>
      <c r="O12" s="44"/>
      <c r="Q12" s="12"/>
      <c r="R12" s="12"/>
      <c r="S12" s="12"/>
      <c r="T12" s="12"/>
      <c r="U12" s="12"/>
    </row>
    <row r="13" spans="1:21" ht="15" thickBot="1" x14ac:dyDescent="0.35">
      <c r="A13" s="56">
        <v>5</v>
      </c>
      <c r="B13" s="57" t="s">
        <v>76</v>
      </c>
      <c r="C13" s="37" t="s">
        <v>47</v>
      </c>
      <c r="D13" s="53" t="s">
        <v>22</v>
      </c>
      <c r="E13" s="59">
        <v>4</v>
      </c>
      <c r="F13" s="59">
        <v>1</v>
      </c>
      <c r="G13" s="60"/>
      <c r="H13" s="57"/>
      <c r="I13" s="57"/>
      <c r="J13" s="57"/>
      <c r="K13" s="57">
        <f t="shared" si="0"/>
        <v>14</v>
      </c>
      <c r="L13" s="57">
        <f t="shared" si="1"/>
        <v>86</v>
      </c>
      <c r="M13" s="171" t="s">
        <v>65</v>
      </c>
      <c r="N13" s="172"/>
      <c r="O13" s="44"/>
      <c r="Q13" s="12"/>
      <c r="R13" s="12"/>
      <c r="S13" s="12"/>
      <c r="T13" s="12"/>
      <c r="U13" s="12"/>
    </row>
    <row r="14" spans="1:21" ht="14.4" customHeight="1" thickBot="1" x14ac:dyDescent="0.35">
      <c r="A14" s="167" t="s">
        <v>43</v>
      </c>
      <c r="B14" s="168"/>
      <c r="C14" s="168"/>
      <c r="D14" s="168"/>
      <c r="E14" s="169"/>
      <c r="F14" s="169"/>
      <c r="G14" s="169"/>
      <c r="H14" s="169"/>
      <c r="I14" s="169"/>
      <c r="J14" s="169"/>
      <c r="K14" s="169"/>
      <c r="L14" s="169"/>
      <c r="M14" s="169"/>
      <c r="N14" s="170"/>
      <c r="O14" s="44"/>
      <c r="Q14" s="12"/>
      <c r="R14" s="12"/>
      <c r="S14" s="12"/>
      <c r="T14" s="12"/>
      <c r="U14" s="12"/>
    </row>
    <row r="15" spans="1:21" ht="15" customHeight="1" thickBot="1" x14ac:dyDescent="0.35">
      <c r="A15" s="50">
        <v>6</v>
      </c>
      <c r="B15" s="57" t="s">
        <v>77</v>
      </c>
      <c r="C15" s="52" t="s">
        <v>58</v>
      </c>
      <c r="D15" s="186" t="s">
        <v>24</v>
      </c>
      <c r="E15" s="152">
        <v>5</v>
      </c>
      <c r="F15" s="131">
        <v>2</v>
      </c>
      <c r="G15" s="133">
        <v>1</v>
      </c>
      <c r="H15" s="133"/>
      <c r="I15" s="133"/>
      <c r="J15" s="175"/>
      <c r="K15" s="133">
        <f>SUM(F15:J15)*14</f>
        <v>42</v>
      </c>
      <c r="L15" s="133">
        <f t="shared" ref="L15" si="2">E15*25-K15</f>
        <v>83</v>
      </c>
      <c r="M15" s="133" t="s">
        <v>23</v>
      </c>
      <c r="N15" s="173"/>
      <c r="O15" s="61"/>
      <c r="Q15" s="12"/>
      <c r="R15" s="12"/>
      <c r="S15" s="12"/>
      <c r="T15" s="12"/>
      <c r="U15" s="12"/>
    </row>
    <row r="16" spans="1:21" ht="15" customHeight="1" thickBot="1" x14ac:dyDescent="0.35">
      <c r="A16" s="62">
        <v>7</v>
      </c>
      <c r="B16" s="57" t="s">
        <v>78</v>
      </c>
      <c r="C16" s="37" t="s">
        <v>59</v>
      </c>
      <c r="D16" s="187"/>
      <c r="E16" s="153"/>
      <c r="F16" s="132"/>
      <c r="G16" s="134"/>
      <c r="H16" s="134"/>
      <c r="I16" s="134"/>
      <c r="J16" s="176"/>
      <c r="K16" s="134"/>
      <c r="L16" s="134"/>
      <c r="M16" s="134"/>
      <c r="N16" s="174"/>
      <c r="O16" s="44"/>
      <c r="Q16" s="12"/>
      <c r="R16" s="12"/>
      <c r="S16" s="12"/>
      <c r="T16" s="12"/>
      <c r="U16" s="12"/>
    </row>
    <row r="17" spans="1:21" ht="18.600000000000001" customHeight="1" x14ac:dyDescent="0.3">
      <c r="A17" s="181" t="s">
        <v>25</v>
      </c>
      <c r="B17" s="182"/>
      <c r="C17" s="183"/>
      <c r="D17" s="126" t="s">
        <v>26</v>
      </c>
      <c r="E17" s="150">
        <f>SUM(E9:E16)</f>
        <v>30</v>
      </c>
      <c r="F17" s="65">
        <f>SUM(F9:F16)</f>
        <v>9</v>
      </c>
      <c r="G17" s="65">
        <f>SUM(G9:G16)</f>
        <v>5</v>
      </c>
      <c r="H17" s="65">
        <f>SUM(H9:H16)</f>
        <v>0</v>
      </c>
      <c r="I17" s="65">
        <f>SUM(I9:I16)</f>
        <v>0</v>
      </c>
      <c r="J17" s="65"/>
      <c r="K17" s="150">
        <f>SUM(K9:K16)</f>
        <v>196</v>
      </c>
      <c r="L17" s="150">
        <f>SUM(L9:L16)</f>
        <v>554</v>
      </c>
      <c r="M17" s="66" t="s">
        <v>27</v>
      </c>
      <c r="N17" s="67" t="s">
        <v>28</v>
      </c>
      <c r="O17" s="44"/>
      <c r="Q17" s="12"/>
      <c r="R17" s="12"/>
      <c r="S17" s="12"/>
      <c r="T17" s="12"/>
      <c r="U17" s="12"/>
    </row>
    <row r="18" spans="1:21" ht="15" customHeight="1" thickBot="1" x14ac:dyDescent="0.35">
      <c r="A18" s="184"/>
      <c r="B18" s="151"/>
      <c r="C18" s="185"/>
      <c r="D18" s="68" t="s">
        <v>29</v>
      </c>
      <c r="E18" s="151"/>
      <c r="F18" s="69">
        <f>COUNT(F9:F16)</f>
        <v>5</v>
      </c>
      <c r="G18" s="69">
        <f>COUNT(G9:G16)</f>
        <v>5</v>
      </c>
      <c r="H18" s="69">
        <f>COUNT(H9:H16)</f>
        <v>0</v>
      </c>
      <c r="I18" s="69">
        <f>COUNT(I9:I16)</f>
        <v>0</v>
      </c>
      <c r="J18" s="69"/>
      <c r="K18" s="151"/>
      <c r="L18" s="151"/>
      <c r="M18" s="63">
        <f>COUNTIF(M1:M17,"=E")</f>
        <v>3</v>
      </c>
      <c r="N18" s="64">
        <f>COUNTIF(M1:M17,"=V")+COUNTIF(M1:M17,"=C")</f>
        <v>3</v>
      </c>
      <c r="O18" s="44"/>
      <c r="Q18" s="12"/>
      <c r="R18" s="12"/>
      <c r="S18" s="12"/>
      <c r="T18" s="12"/>
      <c r="U18" s="12"/>
    </row>
    <row r="19" spans="1:21" ht="15" customHeight="1" thickBot="1" x14ac:dyDescent="0.35">
      <c r="A19" s="177" t="s">
        <v>44</v>
      </c>
      <c r="B19" s="178"/>
      <c r="C19" s="178"/>
      <c r="D19" s="178"/>
      <c r="E19" s="179"/>
      <c r="F19" s="179"/>
      <c r="G19" s="179"/>
      <c r="H19" s="179"/>
      <c r="I19" s="179"/>
      <c r="J19" s="179"/>
      <c r="K19" s="179"/>
      <c r="L19" s="179"/>
      <c r="M19" s="179"/>
      <c r="N19" s="180"/>
      <c r="O19" s="44"/>
      <c r="Q19" s="12"/>
      <c r="R19" s="11"/>
      <c r="S19" s="12"/>
      <c r="T19" s="12"/>
      <c r="U19" s="12"/>
    </row>
    <row r="20" spans="1:21" ht="15" customHeight="1" thickBot="1" x14ac:dyDescent="0.35">
      <c r="A20" s="203" t="s">
        <v>79</v>
      </c>
      <c r="B20" s="204"/>
      <c r="C20" s="204"/>
      <c r="D20" s="204"/>
      <c r="E20" s="204"/>
      <c r="F20" s="204"/>
      <c r="G20" s="204"/>
      <c r="H20" s="204"/>
      <c r="I20" s="204"/>
      <c r="J20" s="204"/>
      <c r="K20" s="204"/>
      <c r="L20" s="204"/>
      <c r="M20" s="204"/>
      <c r="N20" s="205"/>
      <c r="O20" s="44"/>
      <c r="Q20" s="12"/>
      <c r="R20" s="11"/>
      <c r="S20" s="12"/>
      <c r="T20" s="12"/>
      <c r="U20" s="12"/>
    </row>
    <row r="21" spans="1:21" ht="23.4" customHeight="1" thickBot="1" x14ac:dyDescent="0.35">
      <c r="A21" s="70">
        <v>8</v>
      </c>
      <c r="B21" s="57" t="s">
        <v>82</v>
      </c>
      <c r="C21" s="52" t="s">
        <v>67</v>
      </c>
      <c r="D21" s="71" t="s">
        <v>80</v>
      </c>
      <c r="E21" s="72">
        <v>5</v>
      </c>
      <c r="F21" s="73">
        <v>2</v>
      </c>
      <c r="G21" s="74">
        <v>1</v>
      </c>
      <c r="H21" s="74"/>
      <c r="I21" s="74"/>
      <c r="J21" s="75"/>
      <c r="K21" s="75">
        <v>42</v>
      </c>
      <c r="L21" s="75">
        <v>83</v>
      </c>
      <c r="M21" s="206" t="s">
        <v>23</v>
      </c>
      <c r="N21" s="207"/>
      <c r="O21" s="44"/>
      <c r="Q21" s="12"/>
      <c r="R21" s="11"/>
      <c r="S21" s="12"/>
      <c r="T21" s="12"/>
      <c r="U21" s="12"/>
    </row>
    <row r="22" spans="1:21" ht="20.399999999999999" customHeight="1" thickBot="1" x14ac:dyDescent="0.35">
      <c r="A22" s="76">
        <v>9</v>
      </c>
      <c r="B22" s="57" t="s">
        <v>83</v>
      </c>
      <c r="C22" s="52" t="s">
        <v>68</v>
      </c>
      <c r="D22" s="77" t="s">
        <v>80</v>
      </c>
      <c r="E22" s="78">
        <v>5</v>
      </c>
      <c r="F22" s="79">
        <v>2</v>
      </c>
      <c r="G22" s="80">
        <v>1</v>
      </c>
      <c r="H22" s="80"/>
      <c r="I22" s="80"/>
      <c r="J22" s="81"/>
      <c r="K22" s="81">
        <v>42</v>
      </c>
      <c r="L22" s="81">
        <v>83</v>
      </c>
      <c r="M22" s="208" t="s">
        <v>23</v>
      </c>
      <c r="N22" s="209"/>
      <c r="O22" s="44"/>
      <c r="Q22" s="12"/>
      <c r="R22" s="12"/>
      <c r="S22" s="12"/>
      <c r="T22" s="12"/>
      <c r="U22" s="12"/>
    </row>
    <row r="23" spans="1:21" ht="15" thickBot="1" x14ac:dyDescent="0.35">
      <c r="A23" s="70">
        <v>10</v>
      </c>
      <c r="B23" s="57" t="s">
        <v>95</v>
      </c>
      <c r="C23" s="52" t="s">
        <v>81</v>
      </c>
      <c r="D23" s="71" t="s">
        <v>80</v>
      </c>
      <c r="E23" s="82">
        <v>5</v>
      </c>
      <c r="F23" s="73">
        <v>1</v>
      </c>
      <c r="G23" s="74">
        <v>2</v>
      </c>
      <c r="H23" s="74"/>
      <c r="I23" s="74"/>
      <c r="J23" s="75"/>
      <c r="K23" s="75">
        <f>SUM(F23:I23)*14</f>
        <v>42</v>
      </c>
      <c r="L23" s="75">
        <v>83</v>
      </c>
      <c r="M23" s="206" t="s">
        <v>23</v>
      </c>
      <c r="N23" s="207"/>
      <c r="O23" s="44"/>
      <c r="Q23" s="12"/>
      <c r="R23" s="12"/>
      <c r="S23" s="12"/>
      <c r="T23" s="12"/>
      <c r="U23" s="12"/>
    </row>
    <row r="24" spans="1:21" ht="15" customHeight="1" x14ac:dyDescent="0.3">
      <c r="A24" s="195" t="s">
        <v>25</v>
      </c>
      <c r="B24" s="196"/>
      <c r="C24" s="197"/>
      <c r="D24" s="127" t="s">
        <v>26</v>
      </c>
      <c r="E24" s="201">
        <f>SUM(E21:E23)</f>
        <v>15</v>
      </c>
      <c r="F24" s="83">
        <f>SUM(F21:F23)</f>
        <v>5</v>
      </c>
      <c r="G24" s="83">
        <f>SUM(G21:G23)</f>
        <v>4</v>
      </c>
      <c r="H24" s="83">
        <f>SUM(H21:H23)</f>
        <v>0</v>
      </c>
      <c r="I24" s="83">
        <f>SUM(I21:I23)</f>
        <v>0</v>
      </c>
      <c r="J24" s="83"/>
      <c r="K24" s="196">
        <v>126</v>
      </c>
      <c r="L24" s="196">
        <v>249</v>
      </c>
      <c r="M24" s="84" t="s">
        <v>27</v>
      </c>
      <c r="N24" s="85" t="s">
        <v>65</v>
      </c>
      <c r="O24" s="44"/>
      <c r="Q24" s="12"/>
      <c r="R24" s="12"/>
      <c r="S24" s="12"/>
      <c r="T24" s="12"/>
      <c r="U24" s="12"/>
    </row>
    <row r="25" spans="1:21" ht="15" thickBot="1" x14ac:dyDescent="0.35">
      <c r="A25" s="198"/>
      <c r="B25" s="199"/>
      <c r="C25" s="200"/>
      <c r="D25" s="87" t="s">
        <v>29</v>
      </c>
      <c r="E25" s="202"/>
      <c r="F25" s="86">
        <v>3</v>
      </c>
      <c r="G25" s="86">
        <v>3</v>
      </c>
      <c r="H25" s="86"/>
      <c r="I25" s="86"/>
      <c r="J25" s="86"/>
      <c r="K25" s="199"/>
      <c r="L25" s="199"/>
      <c r="M25" s="88">
        <v>3</v>
      </c>
      <c r="N25" s="89">
        <v>0</v>
      </c>
      <c r="O25" s="44"/>
      <c r="Q25" s="12"/>
      <c r="R25" s="12"/>
      <c r="S25" s="12"/>
      <c r="T25" s="12"/>
      <c r="U25" s="12"/>
    </row>
    <row r="26" spans="1:21" ht="15" thickBot="1" x14ac:dyDescent="0.35">
      <c r="A26" s="38"/>
      <c r="B26" s="39"/>
      <c r="C26" s="39"/>
      <c r="D26" s="48"/>
      <c r="E26" s="39"/>
      <c r="F26" s="39"/>
      <c r="G26" s="39"/>
      <c r="H26" s="48"/>
      <c r="I26" s="48"/>
      <c r="J26" s="48"/>
      <c r="K26" s="39"/>
      <c r="L26" s="39"/>
      <c r="M26" s="154"/>
      <c r="N26" s="154"/>
      <c r="O26" s="44"/>
      <c r="Q26" s="12"/>
      <c r="R26" s="12"/>
      <c r="S26" s="12"/>
      <c r="T26" s="12"/>
      <c r="U26" s="12"/>
    </row>
    <row r="27" spans="1:21" x14ac:dyDescent="0.3">
      <c r="A27" s="38"/>
      <c r="B27" s="135" t="s">
        <v>30</v>
      </c>
      <c r="C27" s="90" t="s">
        <v>31</v>
      </c>
      <c r="D27" s="138">
        <f>SUM(F9:J13)</f>
        <v>11</v>
      </c>
      <c r="E27" s="139"/>
      <c r="F27" s="139"/>
      <c r="G27" s="139"/>
      <c r="H27" s="139"/>
      <c r="I27" s="139"/>
      <c r="J27" s="139"/>
      <c r="K27" s="139"/>
      <c r="L27" s="139"/>
      <c r="M27" s="139"/>
      <c r="N27" s="140"/>
      <c r="O27" s="44"/>
      <c r="Q27" s="12"/>
      <c r="R27" s="12"/>
      <c r="S27" s="12"/>
      <c r="T27" s="12"/>
      <c r="U27" s="12"/>
    </row>
    <row r="28" spans="1:21" ht="15" customHeight="1" x14ac:dyDescent="0.3">
      <c r="A28" s="38"/>
      <c r="B28" s="136"/>
      <c r="C28" s="91" t="s">
        <v>32</v>
      </c>
      <c r="D28" s="141">
        <f>SUM(F15:J15)</f>
        <v>3</v>
      </c>
      <c r="E28" s="142"/>
      <c r="F28" s="142"/>
      <c r="G28" s="142"/>
      <c r="H28" s="142"/>
      <c r="I28" s="142"/>
      <c r="J28" s="142"/>
      <c r="K28" s="142"/>
      <c r="L28" s="142"/>
      <c r="M28" s="142"/>
      <c r="N28" s="143"/>
      <c r="O28" s="44"/>
    </row>
    <row r="29" spans="1:21" ht="15" customHeight="1" thickBot="1" x14ac:dyDescent="0.35">
      <c r="A29" s="38"/>
      <c r="B29" s="137"/>
      <c r="C29" s="92" t="s">
        <v>33</v>
      </c>
      <c r="D29" s="144">
        <f>SUM(F21:J23)</f>
        <v>9</v>
      </c>
      <c r="E29" s="145"/>
      <c r="F29" s="145"/>
      <c r="G29" s="145"/>
      <c r="H29" s="145"/>
      <c r="I29" s="145"/>
      <c r="J29" s="145"/>
      <c r="K29" s="145"/>
      <c r="L29" s="145"/>
      <c r="M29" s="145"/>
      <c r="N29" s="146"/>
      <c r="O29" s="44"/>
    </row>
    <row r="30" spans="1:21" x14ac:dyDescent="0.3">
      <c r="A30" s="38"/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44"/>
    </row>
    <row r="31" spans="1:21" x14ac:dyDescent="0.3">
      <c r="A31" s="38"/>
      <c r="B31" s="40" t="s">
        <v>34</v>
      </c>
      <c r="C31" s="45"/>
      <c r="D31" s="48"/>
      <c r="E31" s="148" t="s">
        <v>35</v>
      </c>
      <c r="F31" s="148"/>
      <c r="G31" s="40"/>
      <c r="H31" s="48"/>
      <c r="I31" s="48"/>
      <c r="J31" s="48"/>
      <c r="K31" s="149" t="s">
        <v>36</v>
      </c>
      <c r="L31" s="149"/>
      <c r="M31" s="149"/>
      <c r="N31" s="149"/>
      <c r="O31" s="44"/>
    </row>
    <row r="32" spans="1:21" x14ac:dyDescent="0.3">
      <c r="A32" s="38"/>
      <c r="B32" s="147" t="s">
        <v>37</v>
      </c>
      <c r="C32" s="147"/>
      <c r="D32" s="148" t="s">
        <v>45</v>
      </c>
      <c r="E32" s="148"/>
      <c r="F32" s="148"/>
      <c r="G32" s="148"/>
      <c r="H32" s="148"/>
      <c r="I32" s="148"/>
      <c r="J32" s="39"/>
      <c r="K32" s="149" t="s">
        <v>46</v>
      </c>
      <c r="L32" s="149"/>
      <c r="M32" s="149"/>
      <c r="N32" s="149"/>
      <c r="O32" s="44"/>
    </row>
    <row r="33" spans="1:15" x14ac:dyDescent="0.3">
      <c r="A33" s="38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3"/>
      <c r="O33" s="44"/>
    </row>
    <row r="34" spans="1:15" x14ac:dyDescent="0.3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5" x14ac:dyDescent="0.3">
      <c r="B35" s="1"/>
      <c r="C35" s="1"/>
      <c r="H35" s="4"/>
      <c r="I35" s="4"/>
      <c r="J35" s="4"/>
      <c r="K35" s="1"/>
      <c r="L35" s="1"/>
      <c r="M35" s="1"/>
    </row>
    <row r="36" spans="1:15" x14ac:dyDescent="0.3">
      <c r="B36" s="1"/>
      <c r="C36" s="1"/>
      <c r="H36" s="4"/>
      <c r="I36" s="4"/>
      <c r="J36" s="4"/>
      <c r="K36" s="1"/>
      <c r="L36" s="1"/>
      <c r="M36" s="1"/>
    </row>
    <row r="37" spans="1:15" x14ac:dyDescent="0.3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5" x14ac:dyDescent="0.3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5" x14ac:dyDescent="0.3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5" x14ac:dyDescent="0.3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5" x14ac:dyDescent="0.3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5" ht="14.4" customHeight="1" x14ac:dyDescent="0.3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5" x14ac:dyDescent="0.3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5" x14ac:dyDescent="0.3">
      <c r="B44" s="1"/>
      <c r="C44" s="1"/>
      <c r="H44" s="1"/>
      <c r="I44" s="1"/>
      <c r="J44" s="1"/>
      <c r="K44" s="1"/>
      <c r="L44" s="1"/>
      <c r="M44" s="1"/>
    </row>
    <row r="45" spans="1:15" x14ac:dyDescent="0.3">
      <c r="B45" s="1"/>
      <c r="C45" s="1"/>
      <c r="H45" s="1"/>
      <c r="I45" s="1"/>
      <c r="J45" s="1"/>
      <c r="K45" s="1"/>
      <c r="L45" s="1"/>
      <c r="M45" s="1"/>
    </row>
    <row r="46" spans="1:15" x14ac:dyDescent="0.3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5" x14ac:dyDescent="0.3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5" x14ac:dyDescent="0.3">
      <c r="A48" s="155" t="s">
        <v>42</v>
      </c>
      <c r="B48" s="155"/>
      <c r="C48" s="155"/>
      <c r="D48" s="155"/>
      <c r="E48" s="155"/>
      <c r="F48" s="155"/>
      <c r="G48" s="155"/>
      <c r="H48" s="155"/>
      <c r="I48" s="155"/>
      <c r="J48" s="155"/>
      <c r="K48" s="155"/>
      <c r="L48" s="155"/>
      <c r="M48" s="155"/>
    </row>
    <row r="49" spans="1:13" x14ac:dyDescent="0.3">
      <c r="A49" s="130" t="s">
        <v>38</v>
      </c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</row>
    <row r="50" spans="1:13" x14ac:dyDescent="0.3">
      <c r="B50" s="1"/>
      <c r="C50" s="1"/>
      <c r="D50" s="4"/>
      <c r="E50" s="4"/>
      <c r="F50" s="4"/>
      <c r="G50" s="4"/>
      <c r="H50" s="1"/>
      <c r="I50" s="1"/>
      <c r="J50" s="1"/>
      <c r="K50" s="1"/>
      <c r="L50" s="1"/>
      <c r="M50" s="1"/>
    </row>
    <row r="51" spans="1:13" x14ac:dyDescent="0.3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 x14ac:dyDescent="0.3">
      <c r="B52" s="1"/>
      <c r="C52" s="1"/>
      <c r="D52" s="1"/>
      <c r="E52" s="4"/>
      <c r="F52" s="4"/>
      <c r="G52" s="4"/>
      <c r="H52" s="1"/>
      <c r="I52" s="1"/>
      <c r="J52" s="1"/>
      <c r="K52" s="1"/>
      <c r="L52" s="1"/>
      <c r="M52" s="1"/>
    </row>
    <row r="53" spans="1:13" x14ac:dyDescent="0.3">
      <c r="B53" s="1"/>
      <c r="C53" s="1"/>
      <c r="D53" s="1"/>
      <c r="E53" s="4"/>
      <c r="F53" s="4"/>
      <c r="G53" s="4"/>
      <c r="H53" s="1"/>
      <c r="I53" s="1"/>
      <c r="J53" s="1"/>
      <c r="K53" s="1"/>
      <c r="L53" s="1"/>
      <c r="M53" s="1"/>
    </row>
    <row r="54" spans="1:13" x14ac:dyDescent="0.3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3" x14ac:dyDescent="0.3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3" x14ac:dyDescent="0.3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</sheetData>
  <sheetProtection formatCells="0" formatRows="0" insertRows="0" insertHyperlinks="0" deleteRows="0" sort="0" autoFilter="0" pivotTables="0"/>
  <protectedRanges>
    <protectedRange sqref="L2 A9:A13 C9:XFD13 A15:A16 C15:XFD16" name="Editabil"/>
    <protectedRange sqref="D32" name="Editabil_1"/>
    <protectedRange sqref="K32" name="Editabil_2"/>
    <protectedRange sqref="B10:B13" name="Editabil_1_1"/>
    <protectedRange sqref="B9" name="Editabil_4"/>
    <protectedRange sqref="B15:B16" name="Editabil_1_1_1_5"/>
    <protectedRange sqref="B21:B23" name="Editabil_1_1_1_6"/>
  </protectedRanges>
  <mergeCells count="59">
    <mergeCell ref="A24:C25"/>
    <mergeCell ref="E24:E25"/>
    <mergeCell ref="K24:K25"/>
    <mergeCell ref="L24:L25"/>
    <mergeCell ref="A20:N20"/>
    <mergeCell ref="M21:N21"/>
    <mergeCell ref="M22:N22"/>
    <mergeCell ref="M23:N23"/>
    <mergeCell ref="L1:M1"/>
    <mergeCell ref="C4:G4"/>
    <mergeCell ref="L4:M4"/>
    <mergeCell ref="M6:N7"/>
    <mergeCell ref="B2:C2"/>
    <mergeCell ref="L2:M2"/>
    <mergeCell ref="C3:G3"/>
    <mergeCell ref="L3:M3"/>
    <mergeCell ref="D1:H1"/>
    <mergeCell ref="D2:H2"/>
    <mergeCell ref="C6:C7"/>
    <mergeCell ref="D6:D7"/>
    <mergeCell ref="B6:B7"/>
    <mergeCell ref="E17:E18"/>
    <mergeCell ref="K17:K18"/>
    <mergeCell ref="D15:D16"/>
    <mergeCell ref="M10:N10"/>
    <mergeCell ref="M11:N11"/>
    <mergeCell ref="M12:N12"/>
    <mergeCell ref="M26:N26"/>
    <mergeCell ref="A48:M48"/>
    <mergeCell ref="E6:E7"/>
    <mergeCell ref="K6:L6"/>
    <mergeCell ref="F6:J6"/>
    <mergeCell ref="E31:F31"/>
    <mergeCell ref="A6:A7"/>
    <mergeCell ref="A8:N8"/>
    <mergeCell ref="A14:N14"/>
    <mergeCell ref="M13:N13"/>
    <mergeCell ref="L15:L16"/>
    <mergeCell ref="M15:N16"/>
    <mergeCell ref="J15:J16"/>
    <mergeCell ref="A19:N19"/>
    <mergeCell ref="A17:C18"/>
    <mergeCell ref="M9:N9"/>
    <mergeCell ref="A49:M49"/>
    <mergeCell ref="F15:F16"/>
    <mergeCell ref="G15:G16"/>
    <mergeCell ref="H15:H16"/>
    <mergeCell ref="I15:I16"/>
    <mergeCell ref="K15:K16"/>
    <mergeCell ref="B27:B29"/>
    <mergeCell ref="D27:N27"/>
    <mergeCell ref="D28:N28"/>
    <mergeCell ref="D29:N29"/>
    <mergeCell ref="B32:C32"/>
    <mergeCell ref="D32:I32"/>
    <mergeCell ref="K32:N32"/>
    <mergeCell ref="K31:N31"/>
    <mergeCell ref="L17:L18"/>
    <mergeCell ref="E15:E16"/>
  </mergeCells>
  <conditionalFormatting sqref="D1:D15 D17:D19 D26:D31 D33:D47">
    <cfRule type="cellIs" dxfId="22" priority="21" operator="equal">
      <formula>"DS"</formula>
    </cfRule>
  </conditionalFormatting>
  <conditionalFormatting sqref="D21:D23">
    <cfRule type="cellIs" dxfId="21" priority="1" stopIfTrue="1" operator="equal">
      <formula>"DS"</formula>
    </cfRule>
    <cfRule type="cellIs" dxfId="20" priority="2" operator="equal">
      <formula>"DA"</formula>
    </cfRule>
    <cfRule type="cellIs" dxfId="19" priority="3" operator="equal">
      <formula>"DC"</formula>
    </cfRule>
  </conditionalFormatting>
  <conditionalFormatting sqref="D24">
    <cfRule type="cellIs" dxfId="18" priority="13" operator="equal">
      <formula>"DS"</formula>
    </cfRule>
    <cfRule type="cellIs" dxfId="17" priority="14" operator="equal">
      <formula>"DA"</formula>
    </cfRule>
  </conditionalFormatting>
  <conditionalFormatting sqref="D26:D29">
    <cfRule type="cellIs" dxfId="16" priority="5" operator="equal">
      <formula>"DA"</formula>
    </cfRule>
    <cfRule type="cellIs" dxfId="15" priority="6" operator="equal">
      <formula>"DC"</formula>
    </cfRule>
  </conditionalFormatting>
  <conditionalFormatting sqref="D30:D47 D1:D15 D17:D19">
    <cfRule type="cellIs" dxfId="14" priority="25" operator="equal">
      <formula>"DA"</formula>
    </cfRule>
    <cfRule type="cellIs" dxfId="13" priority="27" operator="equal">
      <formula>"DC"</formula>
    </cfRule>
  </conditionalFormatting>
  <conditionalFormatting sqref="D32">
    <cfRule type="cellIs" dxfId="12" priority="15" stopIfTrue="1" operator="equal">
      <formula>"DS"</formula>
    </cfRule>
  </conditionalFormatting>
  <printOptions horizontalCentered="1" verticalCentered="1"/>
  <pageMargins left="0.15748031496062992" right="0.23622047244094491" top="0.55118110236220474" bottom="0.15748031496062992" header="0.31496062992125984" footer="0.15748031496062992"/>
  <pageSetup paperSize="9" scale="94" orientation="landscape" horizontalDpi="300" verticalDpi="300" r:id="rId1"/>
  <rowBreaks count="1" manualBreakCount="1">
    <brk id="33" max="1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56"/>
  <sheetViews>
    <sheetView tabSelected="1" view="pageBreakPreview" zoomScale="150" zoomScaleNormal="100" zoomScaleSheetLayoutView="150" workbookViewId="0">
      <selection activeCell="C27" sqref="C27"/>
    </sheetView>
  </sheetViews>
  <sheetFormatPr defaultRowHeight="14.4" x14ac:dyDescent="0.3"/>
  <cols>
    <col min="1" max="1" width="3.6640625" style="13" customWidth="1"/>
    <col min="2" max="2" width="18" customWidth="1"/>
    <col min="3" max="3" width="42.109375" customWidth="1"/>
    <col min="4" max="4" width="10.33203125" customWidth="1"/>
    <col min="5" max="5" width="6" customWidth="1"/>
    <col min="6" max="6" width="7.5546875" customWidth="1"/>
    <col min="7" max="10" width="5.5546875" customWidth="1"/>
    <col min="11" max="11" width="16" customWidth="1"/>
    <col min="13" max="14" width="5.5546875" style="6" customWidth="1"/>
  </cols>
  <sheetData>
    <row r="1" spans="1:21" ht="48.6" customHeight="1" x14ac:dyDescent="0.35">
      <c r="B1" s="3"/>
      <c r="C1" s="4"/>
      <c r="D1" s="213" t="s">
        <v>0</v>
      </c>
      <c r="E1" s="213"/>
      <c r="F1" s="213"/>
      <c r="G1" s="213"/>
      <c r="H1" s="213"/>
      <c r="I1" s="2"/>
      <c r="J1" s="2"/>
      <c r="K1" s="5"/>
      <c r="L1" s="210"/>
      <c r="M1" s="210"/>
      <c r="Q1" s="24"/>
      <c r="R1" s="24"/>
      <c r="S1" s="24"/>
      <c r="T1" s="24"/>
      <c r="U1" s="24"/>
    </row>
    <row r="2" spans="1:21" x14ac:dyDescent="0.3">
      <c r="B2" s="252"/>
      <c r="C2" s="252"/>
      <c r="D2" s="214" t="s">
        <v>49</v>
      </c>
      <c r="E2" s="214"/>
      <c r="F2" s="214"/>
      <c r="G2" s="214"/>
      <c r="H2" s="214"/>
      <c r="K2" s="8" t="s">
        <v>1</v>
      </c>
      <c r="L2" s="252" t="str">
        <f>Sem_I!L2</f>
        <v>2024 - 2025</v>
      </c>
      <c r="M2" s="252"/>
      <c r="Q2" s="12"/>
      <c r="R2" s="12"/>
      <c r="S2" s="12"/>
      <c r="T2" s="12"/>
      <c r="U2" s="12"/>
    </row>
    <row r="3" spans="1:21" x14ac:dyDescent="0.3">
      <c r="B3" s="7" t="s">
        <v>2</v>
      </c>
      <c r="C3" s="252" t="s">
        <v>48</v>
      </c>
      <c r="D3" s="252"/>
      <c r="E3" s="252"/>
      <c r="F3" s="252"/>
      <c r="G3" s="252"/>
      <c r="K3" s="8" t="s">
        <v>3</v>
      </c>
      <c r="L3" s="252" t="s">
        <v>4</v>
      </c>
      <c r="M3" s="252"/>
      <c r="Q3" s="12"/>
      <c r="R3" s="12"/>
      <c r="S3" s="12"/>
      <c r="T3" s="12"/>
      <c r="U3" s="12"/>
    </row>
    <row r="4" spans="1:21" x14ac:dyDescent="0.3">
      <c r="B4" s="7" t="s">
        <v>5</v>
      </c>
      <c r="C4" s="252" t="s">
        <v>54</v>
      </c>
      <c r="D4" s="252"/>
      <c r="E4" s="252"/>
      <c r="F4" s="252"/>
      <c r="G4" s="252"/>
      <c r="K4" s="8" t="s">
        <v>6</v>
      </c>
      <c r="L4" s="9" t="s">
        <v>39</v>
      </c>
      <c r="M4" s="9"/>
      <c r="Q4" s="12"/>
      <c r="R4" s="12"/>
      <c r="S4" s="12"/>
      <c r="T4" s="12"/>
      <c r="U4" s="12"/>
    </row>
    <row r="5" spans="1:21" ht="6" customHeight="1" thickBot="1" x14ac:dyDescent="0.35">
      <c r="B5" s="7"/>
      <c r="C5" s="214"/>
      <c r="D5" s="214"/>
      <c r="E5" s="214"/>
      <c r="F5" s="214"/>
      <c r="G5" s="214"/>
      <c r="K5" s="8"/>
      <c r="L5" s="252"/>
      <c r="M5" s="252"/>
      <c r="Q5" s="12"/>
      <c r="R5" s="12"/>
      <c r="S5" s="12"/>
      <c r="T5" s="12"/>
      <c r="U5" s="12"/>
    </row>
    <row r="6" spans="1:21" s="1" customFormat="1" ht="20.100000000000001" customHeight="1" x14ac:dyDescent="0.3">
      <c r="A6" s="235" t="s">
        <v>94</v>
      </c>
      <c r="B6" s="228" t="s">
        <v>7</v>
      </c>
      <c r="C6" s="228" t="s">
        <v>8</v>
      </c>
      <c r="D6" s="228" t="s">
        <v>9</v>
      </c>
      <c r="E6" s="244" t="s">
        <v>10</v>
      </c>
      <c r="F6" s="246" t="s">
        <v>11</v>
      </c>
      <c r="G6" s="247"/>
      <c r="H6" s="247"/>
      <c r="I6" s="247"/>
      <c r="J6" s="248"/>
      <c r="K6" s="228" t="s">
        <v>12</v>
      </c>
      <c r="L6" s="228"/>
      <c r="M6" s="228" t="s">
        <v>13</v>
      </c>
      <c r="N6" s="229"/>
      <c r="P6" s="23"/>
      <c r="Q6" s="12"/>
      <c r="R6" s="12"/>
      <c r="S6" s="12"/>
      <c r="T6" s="12"/>
      <c r="U6" s="12"/>
    </row>
    <row r="7" spans="1:21" ht="15" thickBot="1" x14ac:dyDescent="0.35">
      <c r="A7" s="236"/>
      <c r="B7" s="230"/>
      <c r="C7" s="230"/>
      <c r="D7" s="230"/>
      <c r="E7" s="245"/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230"/>
      <c r="N7" s="231"/>
      <c r="Q7" s="12"/>
      <c r="R7" s="12"/>
      <c r="S7" s="12"/>
      <c r="T7" s="12"/>
      <c r="U7" s="12"/>
    </row>
    <row r="8" spans="1:21" ht="15" thickBot="1" x14ac:dyDescent="0.35">
      <c r="A8" s="237" t="s">
        <v>21</v>
      </c>
      <c r="B8" s="238"/>
      <c r="C8" s="238"/>
      <c r="D8" s="238"/>
      <c r="E8" s="238"/>
      <c r="F8" s="238"/>
      <c r="G8" s="238"/>
      <c r="H8" s="238"/>
      <c r="I8" s="238"/>
      <c r="J8" s="238"/>
      <c r="K8" s="238"/>
      <c r="L8" s="238"/>
      <c r="M8" s="238"/>
      <c r="N8" s="239"/>
      <c r="Q8" s="12"/>
      <c r="R8" s="12"/>
      <c r="S8" s="12"/>
      <c r="T8" s="12"/>
      <c r="U8" s="12"/>
    </row>
    <row r="9" spans="1:21" ht="15" customHeight="1" thickBot="1" x14ac:dyDescent="0.35">
      <c r="A9" s="94">
        <v>1</v>
      </c>
      <c r="B9" s="95" t="s">
        <v>84</v>
      </c>
      <c r="C9" s="25" t="s">
        <v>60</v>
      </c>
      <c r="D9" s="96" t="s">
        <v>24</v>
      </c>
      <c r="E9" s="28">
        <v>5</v>
      </c>
      <c r="F9" s="28">
        <v>2</v>
      </c>
      <c r="G9" s="30">
        <v>1</v>
      </c>
      <c r="H9" s="30"/>
      <c r="I9" s="30"/>
      <c r="J9" s="97"/>
      <c r="K9" s="98">
        <f>SUM(F9:J9)*12</f>
        <v>36</v>
      </c>
      <c r="L9" s="99">
        <f>E9*25-K9</f>
        <v>89</v>
      </c>
      <c r="M9" s="240" t="s">
        <v>23</v>
      </c>
      <c r="N9" s="241"/>
      <c r="Q9" s="12"/>
      <c r="R9" s="12"/>
      <c r="S9" s="12"/>
      <c r="T9" s="12"/>
      <c r="U9" s="12"/>
    </row>
    <row r="10" spans="1:21" ht="20.399999999999999" customHeight="1" thickBot="1" x14ac:dyDescent="0.35">
      <c r="A10" s="100">
        <v>2</v>
      </c>
      <c r="B10" s="95" t="s">
        <v>85</v>
      </c>
      <c r="C10" s="26" t="s">
        <v>61</v>
      </c>
      <c r="D10" s="96" t="s">
        <v>24</v>
      </c>
      <c r="E10" s="29">
        <v>5</v>
      </c>
      <c r="F10" s="29">
        <v>2</v>
      </c>
      <c r="G10" s="27">
        <v>1</v>
      </c>
      <c r="H10" s="27"/>
      <c r="I10" s="27"/>
      <c r="J10" s="97"/>
      <c r="K10" s="98">
        <f t="shared" ref="K10:K11" si="0">SUM(F10:J10)*12</f>
        <v>36</v>
      </c>
      <c r="L10" s="99">
        <f t="shared" ref="L10:L11" si="1">E10*25-K10</f>
        <v>89</v>
      </c>
      <c r="M10" s="242" t="s">
        <v>23</v>
      </c>
      <c r="N10" s="243"/>
      <c r="Q10" s="12"/>
      <c r="R10" s="12"/>
      <c r="S10" s="12"/>
      <c r="T10" s="12"/>
      <c r="U10" s="12"/>
    </row>
    <row r="11" spans="1:21" ht="15" customHeight="1" thickBot="1" x14ac:dyDescent="0.35">
      <c r="A11" s="100">
        <v>3</v>
      </c>
      <c r="B11" s="95" t="s">
        <v>86</v>
      </c>
      <c r="C11" s="26" t="s">
        <v>62</v>
      </c>
      <c r="D11" s="96" t="s">
        <v>24</v>
      </c>
      <c r="E11" s="29">
        <v>7</v>
      </c>
      <c r="F11" s="29">
        <v>2</v>
      </c>
      <c r="G11" s="27">
        <v>1</v>
      </c>
      <c r="H11" s="27"/>
      <c r="I11" s="27"/>
      <c r="J11" s="97"/>
      <c r="K11" s="98">
        <f t="shared" si="0"/>
        <v>36</v>
      </c>
      <c r="L11" s="99">
        <f t="shared" si="1"/>
        <v>139</v>
      </c>
      <c r="M11" s="226" t="s">
        <v>23</v>
      </c>
      <c r="N11" s="227"/>
      <c r="Q11" s="12"/>
      <c r="R11" s="12"/>
      <c r="S11" s="12"/>
      <c r="T11" s="12"/>
      <c r="U11" s="12"/>
    </row>
    <row r="12" spans="1:21" ht="15" thickBot="1" x14ac:dyDescent="0.35">
      <c r="A12" s="100">
        <v>4</v>
      </c>
      <c r="B12" s="95" t="s">
        <v>87</v>
      </c>
      <c r="C12" s="26" t="s">
        <v>52</v>
      </c>
      <c r="D12" s="101" t="s">
        <v>22</v>
      </c>
      <c r="E12" s="29">
        <v>4</v>
      </c>
      <c r="F12" s="249" t="s">
        <v>66</v>
      </c>
      <c r="G12" s="250"/>
      <c r="H12" s="250"/>
      <c r="I12" s="250"/>
      <c r="J12" s="251"/>
      <c r="K12" s="98">
        <f>SUM(F12:J12)*12</f>
        <v>0</v>
      </c>
      <c r="L12" s="99">
        <v>28</v>
      </c>
      <c r="M12" s="226" t="s">
        <v>65</v>
      </c>
      <c r="N12" s="227"/>
      <c r="Q12" s="12"/>
      <c r="R12" s="12"/>
      <c r="S12" s="12"/>
      <c r="T12" s="12"/>
      <c r="U12" s="12"/>
    </row>
    <row r="13" spans="1:21" ht="15" thickBot="1" x14ac:dyDescent="0.35">
      <c r="A13" s="100">
        <v>5</v>
      </c>
      <c r="B13" s="95" t="s">
        <v>88</v>
      </c>
      <c r="C13" s="26" t="s">
        <v>53</v>
      </c>
      <c r="D13" s="101" t="s">
        <v>22</v>
      </c>
      <c r="E13" s="29">
        <v>4</v>
      </c>
      <c r="F13" s="223" t="s">
        <v>51</v>
      </c>
      <c r="G13" s="224"/>
      <c r="H13" s="224"/>
      <c r="I13" s="225"/>
      <c r="J13" s="97"/>
      <c r="K13" s="98"/>
      <c r="L13" s="99">
        <v>40</v>
      </c>
      <c r="M13" s="226" t="s">
        <v>65</v>
      </c>
      <c r="N13" s="227"/>
      <c r="Q13" s="12"/>
      <c r="R13" s="12"/>
      <c r="S13" s="12"/>
      <c r="T13" s="12"/>
      <c r="U13" s="12"/>
    </row>
    <row r="14" spans="1:21" ht="14.4" customHeight="1" thickBot="1" x14ac:dyDescent="0.35">
      <c r="A14" s="232" t="s">
        <v>43</v>
      </c>
      <c r="B14" s="233"/>
      <c r="C14" s="233"/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34"/>
      <c r="Q14" s="12"/>
      <c r="R14" s="12"/>
      <c r="S14" s="12"/>
      <c r="T14" s="12"/>
      <c r="U14" s="12"/>
    </row>
    <row r="15" spans="1:21" ht="15" thickBot="1" x14ac:dyDescent="0.35">
      <c r="A15" s="94">
        <v>6</v>
      </c>
      <c r="B15" s="95" t="s">
        <v>89</v>
      </c>
      <c r="C15" s="25" t="s">
        <v>63</v>
      </c>
      <c r="D15" s="221" t="s">
        <v>24</v>
      </c>
      <c r="E15" s="221">
        <v>5</v>
      </c>
      <c r="F15" s="267">
        <v>2</v>
      </c>
      <c r="G15" s="215">
        <v>1</v>
      </c>
      <c r="H15" s="215"/>
      <c r="I15" s="215"/>
      <c r="J15" s="215"/>
      <c r="K15" s="215">
        <f>SUM(F15:J15)*12</f>
        <v>36</v>
      </c>
      <c r="L15" s="215">
        <f t="shared" ref="L15" si="2">E15*25-K15</f>
        <v>89</v>
      </c>
      <c r="M15" s="217" t="s">
        <v>23</v>
      </c>
      <c r="N15" s="218"/>
      <c r="Q15" s="12"/>
      <c r="R15" s="12"/>
      <c r="S15" s="12"/>
      <c r="T15" s="12"/>
      <c r="U15" s="12"/>
    </row>
    <row r="16" spans="1:21" ht="15" thickBot="1" x14ac:dyDescent="0.35">
      <c r="A16" s="102">
        <v>7</v>
      </c>
      <c r="B16" s="95" t="s">
        <v>90</v>
      </c>
      <c r="C16" s="26" t="s">
        <v>64</v>
      </c>
      <c r="D16" s="222"/>
      <c r="E16" s="222"/>
      <c r="F16" s="268"/>
      <c r="G16" s="216"/>
      <c r="H16" s="216"/>
      <c r="I16" s="216"/>
      <c r="J16" s="216"/>
      <c r="K16" s="216"/>
      <c r="L16" s="216"/>
      <c r="M16" s="219"/>
      <c r="N16" s="220"/>
      <c r="Q16" s="14"/>
      <c r="R16" s="14"/>
      <c r="S16" s="14"/>
      <c r="T16" s="14"/>
      <c r="U16" s="14"/>
    </row>
    <row r="17" spans="1:21" x14ac:dyDescent="0.3">
      <c r="A17" s="273" t="s">
        <v>25</v>
      </c>
      <c r="B17" s="211"/>
      <c r="C17" s="274"/>
      <c r="D17" s="128" t="s">
        <v>26</v>
      </c>
      <c r="E17" s="211">
        <f>SUM(E9:E16)</f>
        <v>30</v>
      </c>
      <c r="F17" s="103">
        <f>SUM(F9:F16)</f>
        <v>8</v>
      </c>
      <c r="G17" s="103">
        <f>SUM(G9:G16)</f>
        <v>4</v>
      </c>
      <c r="H17" s="103">
        <f>SUM(H9:H16)</f>
        <v>0</v>
      </c>
      <c r="I17" s="103">
        <f>SUM(I9:I16)</f>
        <v>0</v>
      </c>
      <c r="J17" s="103"/>
      <c r="K17" s="211">
        <f>SUM(K8:K16)</f>
        <v>144</v>
      </c>
      <c r="L17" s="211">
        <f>SUM(L8:L16)</f>
        <v>474</v>
      </c>
      <c r="M17" s="103" t="s">
        <v>27</v>
      </c>
      <c r="N17" s="104" t="s">
        <v>28</v>
      </c>
      <c r="Q17" s="12"/>
      <c r="R17" s="12"/>
      <c r="S17" s="12"/>
      <c r="T17" s="12"/>
      <c r="U17" s="12"/>
    </row>
    <row r="18" spans="1:21" ht="15" customHeight="1" thickBot="1" x14ac:dyDescent="0.35">
      <c r="A18" s="275"/>
      <c r="B18" s="212"/>
      <c r="C18" s="276"/>
      <c r="D18" s="106" t="s">
        <v>29</v>
      </c>
      <c r="E18" s="212"/>
      <c r="F18" s="105">
        <f>COUNT(F9:F16)</f>
        <v>4</v>
      </c>
      <c r="G18" s="105">
        <f>COUNT(G9:G16)</f>
        <v>4</v>
      </c>
      <c r="H18" s="105">
        <f>COUNT(H9:H16)</f>
        <v>0</v>
      </c>
      <c r="I18" s="105">
        <f>COUNT(I9:I16)</f>
        <v>0</v>
      </c>
      <c r="J18" s="105"/>
      <c r="K18" s="212"/>
      <c r="L18" s="212"/>
      <c r="M18" s="107">
        <f>COUNTIF(M1:M17,"=E")</f>
        <v>4</v>
      </c>
      <c r="N18" s="108">
        <f>COUNTIF(M1:M17,"=V")+COUNTIF(M1:M17,"=C")</f>
        <v>2</v>
      </c>
      <c r="Q18" s="12"/>
      <c r="R18" s="12"/>
      <c r="S18" s="12"/>
      <c r="T18" s="12"/>
      <c r="U18" s="12"/>
    </row>
    <row r="19" spans="1:21" ht="15" customHeight="1" thickBot="1" x14ac:dyDescent="0.35">
      <c r="A19" s="270" t="s">
        <v>44</v>
      </c>
      <c r="B19" s="271"/>
      <c r="C19" s="271"/>
      <c r="D19" s="271"/>
      <c r="E19" s="271"/>
      <c r="F19" s="271"/>
      <c r="G19" s="271"/>
      <c r="H19" s="271"/>
      <c r="I19" s="271"/>
      <c r="J19" s="271"/>
      <c r="K19" s="271"/>
      <c r="L19" s="271"/>
      <c r="M19" s="271"/>
      <c r="N19" s="272"/>
      <c r="Q19" s="12"/>
      <c r="R19" s="12"/>
      <c r="S19" s="12"/>
      <c r="T19" s="12"/>
      <c r="U19" s="12"/>
    </row>
    <row r="20" spans="1:21" ht="12.6" customHeight="1" thickBot="1" x14ac:dyDescent="0.35">
      <c r="A20" s="279" t="s">
        <v>91</v>
      </c>
      <c r="B20" s="280"/>
      <c r="C20" s="280"/>
      <c r="D20" s="280"/>
      <c r="E20" s="281"/>
      <c r="F20" s="281"/>
      <c r="G20" s="281"/>
      <c r="H20" s="281"/>
      <c r="I20" s="281"/>
      <c r="J20" s="281"/>
      <c r="K20" s="281"/>
      <c r="L20" s="281"/>
      <c r="M20" s="281"/>
      <c r="N20" s="282"/>
      <c r="Q20" s="12"/>
      <c r="R20" s="11"/>
      <c r="S20" s="12"/>
      <c r="T20" s="12"/>
      <c r="U20" s="12"/>
    </row>
    <row r="21" spans="1:21" ht="22.2" customHeight="1" thickBot="1" x14ac:dyDescent="0.35">
      <c r="A21" s="109">
        <v>8</v>
      </c>
      <c r="B21" s="95" t="s">
        <v>96</v>
      </c>
      <c r="C21" s="26" t="s">
        <v>69</v>
      </c>
      <c r="D21" s="110" t="s">
        <v>80</v>
      </c>
      <c r="E21" s="111">
        <v>5</v>
      </c>
      <c r="F21" s="112">
        <v>2</v>
      </c>
      <c r="G21" s="113">
        <v>1</v>
      </c>
      <c r="H21" s="113"/>
      <c r="I21" s="113"/>
      <c r="J21" s="114"/>
      <c r="K21" s="114">
        <f>SUM(F21:I21)*14</f>
        <v>42</v>
      </c>
      <c r="L21" s="114">
        <v>83</v>
      </c>
      <c r="M21" s="283" t="s">
        <v>23</v>
      </c>
      <c r="N21" s="284"/>
      <c r="Q21" s="12"/>
      <c r="R21" s="11"/>
      <c r="S21" s="12"/>
      <c r="T21" s="12"/>
      <c r="U21" s="12"/>
    </row>
    <row r="22" spans="1:21" ht="18.600000000000001" customHeight="1" thickBot="1" x14ac:dyDescent="0.35">
      <c r="A22" s="109">
        <v>9</v>
      </c>
      <c r="B22" s="95" t="s">
        <v>93</v>
      </c>
      <c r="C22" s="26" t="s">
        <v>70</v>
      </c>
      <c r="D22" s="111" t="s">
        <v>80</v>
      </c>
      <c r="E22" s="111">
        <v>5</v>
      </c>
      <c r="F22" s="115">
        <v>0</v>
      </c>
      <c r="G22" s="114">
        <v>3</v>
      </c>
      <c r="H22" s="114"/>
      <c r="I22" s="114"/>
      <c r="J22" s="114"/>
      <c r="K22" s="114">
        <v>42</v>
      </c>
      <c r="L22" s="114">
        <v>83</v>
      </c>
      <c r="M22" s="283" t="s">
        <v>65</v>
      </c>
      <c r="N22" s="284"/>
      <c r="Q22" s="12"/>
      <c r="R22" s="11"/>
      <c r="S22" s="12"/>
      <c r="T22" s="12"/>
      <c r="U22" s="12"/>
    </row>
    <row r="23" spans="1:21" ht="15" thickBot="1" x14ac:dyDescent="0.35">
      <c r="A23" s="109">
        <v>10</v>
      </c>
      <c r="B23" s="95" t="s">
        <v>97</v>
      </c>
      <c r="C23" s="26" t="s">
        <v>92</v>
      </c>
      <c r="D23" s="116" t="s">
        <v>80</v>
      </c>
      <c r="E23" s="116">
        <v>5</v>
      </c>
      <c r="F23" s="117">
        <v>1</v>
      </c>
      <c r="G23" s="118">
        <v>2</v>
      </c>
      <c r="H23" s="118"/>
      <c r="I23" s="118"/>
      <c r="J23" s="118"/>
      <c r="K23" s="118">
        <f>SUM(F23:I23)*14</f>
        <v>42</v>
      </c>
      <c r="L23" s="118">
        <f>E23*25-K23</f>
        <v>83</v>
      </c>
      <c r="M23" s="285" t="s">
        <v>23</v>
      </c>
      <c r="N23" s="286"/>
    </row>
    <row r="24" spans="1:21" ht="13.8" customHeight="1" x14ac:dyDescent="0.3">
      <c r="A24" s="289" t="s">
        <v>25</v>
      </c>
      <c r="B24" s="289"/>
      <c r="C24" s="289"/>
      <c r="D24" s="129" t="s">
        <v>26</v>
      </c>
      <c r="E24" s="291">
        <f>SUM(E21:E23)</f>
        <v>15</v>
      </c>
      <c r="F24" s="119">
        <f>SUM(F21:F23)</f>
        <v>3</v>
      </c>
      <c r="G24" s="119">
        <f>SUM(G21:G23)</f>
        <v>6</v>
      </c>
      <c r="H24" s="119">
        <f>SUM(H21:H23)</f>
        <v>0</v>
      </c>
      <c r="I24" s="119">
        <f>SUM(I21:I23)</f>
        <v>0</v>
      </c>
      <c r="J24" s="119"/>
      <c r="K24" s="293">
        <v>126</v>
      </c>
      <c r="L24" s="295">
        <v>249</v>
      </c>
      <c r="M24" s="120" t="s">
        <v>27</v>
      </c>
      <c r="N24" s="121" t="s">
        <v>65</v>
      </c>
    </row>
    <row r="25" spans="1:21" ht="13.2" customHeight="1" thickBot="1" x14ac:dyDescent="0.35">
      <c r="A25" s="290"/>
      <c r="B25" s="290"/>
      <c r="C25" s="290"/>
      <c r="D25" s="122" t="s">
        <v>29</v>
      </c>
      <c r="E25" s="292"/>
      <c r="F25" s="123">
        <v>3</v>
      </c>
      <c r="G25" s="123">
        <v>3</v>
      </c>
      <c r="H25" s="123"/>
      <c r="I25" s="123"/>
      <c r="J25" s="123"/>
      <c r="K25" s="294"/>
      <c r="L25" s="296"/>
      <c r="M25" s="124">
        <f>COUNTIF(M21:M24,"=E")</f>
        <v>2</v>
      </c>
      <c r="N25" s="125">
        <v>1</v>
      </c>
    </row>
    <row r="26" spans="1:21" ht="14.4" customHeight="1" thickBot="1" x14ac:dyDescent="0.35">
      <c r="A26" s="297"/>
      <c r="B26" s="298"/>
      <c r="C26" s="298"/>
      <c r="D26" s="299"/>
      <c r="E26" s="299"/>
      <c r="F26" s="299"/>
      <c r="G26" s="299"/>
      <c r="H26" s="299"/>
      <c r="I26" s="299"/>
      <c r="J26" s="299"/>
      <c r="K26" s="299"/>
      <c r="L26" s="299"/>
      <c r="M26" s="299"/>
      <c r="N26" s="300"/>
    </row>
    <row r="27" spans="1:21" ht="15" thickBot="1" x14ac:dyDescent="0.35">
      <c r="A27" s="32">
        <v>11</v>
      </c>
      <c r="B27" s="95" t="s">
        <v>98</v>
      </c>
      <c r="C27" s="26" t="s">
        <v>71</v>
      </c>
      <c r="D27" s="33"/>
      <c r="E27" s="34">
        <v>5</v>
      </c>
      <c r="F27" s="35"/>
      <c r="G27" s="31"/>
      <c r="H27" s="31"/>
      <c r="I27" s="31"/>
      <c r="J27" s="31"/>
      <c r="K27" s="31"/>
      <c r="L27" s="36">
        <v>125</v>
      </c>
      <c r="M27" s="287" t="s">
        <v>23</v>
      </c>
      <c r="N27" s="288"/>
    </row>
    <row r="28" spans="1:21" ht="7.2" customHeight="1" thickBot="1" x14ac:dyDescent="0.35">
      <c r="C28" s="26"/>
    </row>
    <row r="29" spans="1:21" ht="15" customHeight="1" thickBot="1" x14ac:dyDescent="0.35">
      <c r="B29" s="95" t="s">
        <v>100</v>
      </c>
      <c r="C29" s="26" t="s">
        <v>99</v>
      </c>
      <c r="D29" s="19">
        <v>10</v>
      </c>
      <c r="E29" s="253"/>
      <c r="F29" s="254"/>
      <c r="G29" s="20"/>
      <c r="H29" s="20"/>
      <c r="I29" s="20"/>
      <c r="J29" s="20"/>
      <c r="K29" s="20"/>
      <c r="L29" s="20"/>
      <c r="M29" s="21"/>
      <c r="N29" s="22"/>
    </row>
    <row r="30" spans="1:21" ht="7.2" customHeight="1" thickBot="1" x14ac:dyDescent="0.3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21" ht="10.8" customHeight="1" x14ac:dyDescent="0.3">
      <c r="B31" s="255" t="s">
        <v>30</v>
      </c>
      <c r="C31" s="16" t="s">
        <v>31</v>
      </c>
      <c r="D31" s="258">
        <f>SUM(F9:J13)</f>
        <v>9</v>
      </c>
      <c r="E31" s="259"/>
      <c r="F31" s="259"/>
      <c r="G31" s="259"/>
      <c r="H31" s="259"/>
      <c r="I31" s="259"/>
      <c r="J31" s="259"/>
      <c r="K31" s="259"/>
      <c r="L31" s="259"/>
      <c r="M31" s="259"/>
      <c r="N31" s="260"/>
    </row>
    <row r="32" spans="1:21" x14ac:dyDescent="0.3">
      <c r="B32" s="256"/>
      <c r="C32" s="17" t="s">
        <v>32</v>
      </c>
      <c r="D32" s="261">
        <f>SUM(F15:J16)</f>
        <v>3</v>
      </c>
      <c r="E32" s="262"/>
      <c r="F32" s="262"/>
      <c r="G32" s="262"/>
      <c r="H32" s="262"/>
      <c r="I32" s="262"/>
      <c r="J32" s="262"/>
      <c r="K32" s="262"/>
      <c r="L32" s="262"/>
      <c r="M32" s="262"/>
      <c r="N32" s="263"/>
    </row>
    <row r="33" spans="2:14" ht="14.4" customHeight="1" thickBot="1" x14ac:dyDescent="0.35">
      <c r="B33" s="257"/>
      <c r="C33" s="18" t="s">
        <v>33</v>
      </c>
      <c r="D33" s="264">
        <f>SUM(F21:J23)</f>
        <v>9</v>
      </c>
      <c r="E33" s="265"/>
      <c r="F33" s="265"/>
      <c r="G33" s="265"/>
      <c r="H33" s="265"/>
      <c r="I33" s="265"/>
      <c r="J33" s="265"/>
      <c r="K33" s="265"/>
      <c r="L33" s="265"/>
      <c r="M33" s="265"/>
      <c r="N33" s="266"/>
    </row>
    <row r="34" spans="2:14" ht="4.2" customHeight="1" x14ac:dyDescent="0.3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</row>
    <row r="35" spans="2:14" x14ac:dyDescent="0.3">
      <c r="B35" s="4" t="s">
        <v>34</v>
      </c>
      <c r="C35" s="9"/>
      <c r="D35" s="1"/>
      <c r="E35" s="214" t="s">
        <v>35</v>
      </c>
      <c r="F35" s="214"/>
      <c r="G35" s="4"/>
      <c r="H35" s="1"/>
      <c r="I35" s="1"/>
      <c r="J35" s="1"/>
      <c r="K35" s="278" t="s">
        <v>36</v>
      </c>
      <c r="L35" s="278"/>
      <c r="M35" s="278"/>
      <c r="N35" s="278"/>
    </row>
    <row r="36" spans="2:14" x14ac:dyDescent="0.3">
      <c r="B36" s="252" t="s">
        <v>37</v>
      </c>
      <c r="C36" s="252"/>
      <c r="D36" s="269" t="s">
        <v>45</v>
      </c>
      <c r="E36" s="269"/>
      <c r="F36" s="269"/>
      <c r="G36" s="269"/>
      <c r="H36" s="269"/>
      <c r="I36" s="269"/>
      <c r="J36" s="23"/>
      <c r="K36" s="277" t="s">
        <v>46</v>
      </c>
      <c r="L36" s="277"/>
      <c r="M36" s="277"/>
      <c r="N36" s="277"/>
    </row>
    <row r="37" spans="2:14" x14ac:dyDescent="0.3">
      <c r="B37" s="1"/>
      <c r="C37" s="1"/>
      <c r="H37" s="4"/>
      <c r="I37" s="4"/>
      <c r="J37" s="4"/>
      <c r="K37" s="1"/>
      <c r="L37" s="1"/>
      <c r="M37" s="1"/>
    </row>
    <row r="38" spans="2:14" x14ac:dyDescent="0.3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2:14" x14ac:dyDescent="0.3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4" x14ac:dyDescent="0.3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2:14" x14ac:dyDescent="0.3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2:14" x14ac:dyDescent="0.3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2:14" x14ac:dyDescent="0.3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2:14" x14ac:dyDescent="0.3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2:14" x14ac:dyDescent="0.3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2:14" x14ac:dyDescent="0.3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2:14" x14ac:dyDescent="0.3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2:14" x14ac:dyDescent="0.3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x14ac:dyDescent="0.3">
      <c r="A49" s="155" t="s">
        <v>42</v>
      </c>
      <c r="B49" s="155"/>
      <c r="C49" s="155"/>
      <c r="D49" s="155"/>
      <c r="E49" s="155"/>
      <c r="F49" s="155"/>
      <c r="G49" s="155"/>
      <c r="H49" s="155"/>
      <c r="I49" s="155"/>
      <c r="J49" s="155"/>
      <c r="K49" s="155"/>
      <c r="L49" s="155"/>
      <c r="M49" s="155"/>
    </row>
    <row r="50" spans="1:13" x14ac:dyDescent="0.3">
      <c r="A50" s="130" t="s">
        <v>38</v>
      </c>
      <c r="B50" s="130"/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</row>
    <row r="51" spans="1:13" x14ac:dyDescent="0.3">
      <c r="B51" s="1"/>
      <c r="C51" s="1"/>
      <c r="D51" s="4"/>
      <c r="E51" s="4"/>
      <c r="F51" s="4"/>
      <c r="G51" s="4"/>
      <c r="H51" s="1"/>
      <c r="I51" s="1"/>
      <c r="J51" s="1"/>
      <c r="K51" s="1"/>
      <c r="L51" s="1"/>
      <c r="M51" s="1"/>
    </row>
    <row r="52" spans="1:13" x14ac:dyDescent="0.3">
      <c r="B52" s="1"/>
      <c r="C52" s="1"/>
      <c r="D52" s="1"/>
      <c r="E52" s="4"/>
      <c r="F52" s="4"/>
      <c r="G52" s="4"/>
      <c r="H52" s="1"/>
      <c r="I52" s="1"/>
      <c r="J52" s="1"/>
      <c r="K52" s="1"/>
      <c r="L52" s="1"/>
      <c r="M52" s="1"/>
    </row>
    <row r="53" spans="1:13" x14ac:dyDescent="0.3">
      <c r="B53" s="1"/>
      <c r="C53" s="1"/>
      <c r="D53" s="1"/>
      <c r="E53" s="4"/>
      <c r="F53" s="4"/>
      <c r="G53" s="4"/>
      <c r="H53" s="1"/>
      <c r="I53" s="1"/>
      <c r="J53" s="1"/>
      <c r="K53" s="1"/>
      <c r="L53" s="1"/>
      <c r="M53" s="1"/>
    </row>
    <row r="54" spans="1:13" x14ac:dyDescent="0.3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3" x14ac:dyDescent="0.3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3" x14ac:dyDescent="0.3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</sheetData>
  <sheetProtection formatCells="0" formatRows="0" insertRows="0" insertHyperlinks="0" deleteRows="0" sort="0" autoFilter="0" pivotTables="0"/>
  <protectedRanges>
    <protectedRange sqref="A30:N30 A9:A13 F12 A15:A16 C9:E13 H9:XFD13 F9:G11 F13:G13 O21:XFD22 C15:XFD16 A29 C29:N29" name="Editabil"/>
    <protectedRange sqref="D36" name="Editabil_1"/>
    <protectedRange sqref="K36" name="Editabil_2"/>
    <protectedRange sqref="B9:B13" name="Editabil_1_1_2_1"/>
    <protectedRange sqref="B16" name="Editabil_1_1_3"/>
    <protectedRange sqref="B15" name="Editabil_1_1_1_1"/>
    <protectedRange sqref="B21:B23 B27 B29" name="Editabil_1_1_1_2"/>
  </protectedRanges>
  <mergeCells count="64">
    <mergeCell ref="A20:N20"/>
    <mergeCell ref="M21:N21"/>
    <mergeCell ref="M22:N22"/>
    <mergeCell ref="M23:N23"/>
    <mergeCell ref="M27:N27"/>
    <mergeCell ref="A24:C25"/>
    <mergeCell ref="E24:E25"/>
    <mergeCell ref="K24:K25"/>
    <mergeCell ref="L24:L25"/>
    <mergeCell ref="A26:N26"/>
    <mergeCell ref="F15:F16"/>
    <mergeCell ref="H15:H16"/>
    <mergeCell ref="G15:G16"/>
    <mergeCell ref="B36:C36"/>
    <mergeCell ref="D36:I36"/>
    <mergeCell ref="E15:E16"/>
    <mergeCell ref="A19:N19"/>
    <mergeCell ref="A17:C18"/>
    <mergeCell ref="L17:L18"/>
    <mergeCell ref="I15:I16"/>
    <mergeCell ref="J15:J16"/>
    <mergeCell ref="E17:E18"/>
    <mergeCell ref="K36:N36"/>
    <mergeCell ref="K35:N35"/>
    <mergeCell ref="E35:F35"/>
    <mergeCell ref="E29:F29"/>
    <mergeCell ref="B31:B33"/>
    <mergeCell ref="D31:N31"/>
    <mergeCell ref="D32:N32"/>
    <mergeCell ref="D33:N33"/>
    <mergeCell ref="B2:C2"/>
    <mergeCell ref="L2:M2"/>
    <mergeCell ref="C3:G3"/>
    <mergeCell ref="L3:M3"/>
    <mergeCell ref="C5:G5"/>
    <mergeCell ref="L5:M5"/>
    <mergeCell ref="C4:G4"/>
    <mergeCell ref="M9:N9"/>
    <mergeCell ref="M10:N10"/>
    <mergeCell ref="M12:N12"/>
    <mergeCell ref="B6:B7"/>
    <mergeCell ref="C6:C7"/>
    <mergeCell ref="D6:D7"/>
    <mergeCell ref="E6:E7"/>
    <mergeCell ref="K6:L6"/>
    <mergeCell ref="F6:J6"/>
    <mergeCell ref="M11:N11"/>
    <mergeCell ref="F12:J12"/>
    <mergeCell ref="A49:M49"/>
    <mergeCell ref="A50:M50"/>
    <mergeCell ref="L1:M1"/>
    <mergeCell ref="K17:K18"/>
    <mergeCell ref="D1:H1"/>
    <mergeCell ref="D2:H2"/>
    <mergeCell ref="K15:K16"/>
    <mergeCell ref="L15:L16"/>
    <mergeCell ref="M15:N16"/>
    <mergeCell ref="D15:D16"/>
    <mergeCell ref="F13:I13"/>
    <mergeCell ref="M13:N13"/>
    <mergeCell ref="M6:N7"/>
    <mergeCell ref="A14:N14"/>
    <mergeCell ref="A6:A7"/>
    <mergeCell ref="A8:N8"/>
  </mergeCells>
  <conditionalFormatting sqref="D1:D13">
    <cfRule type="cellIs" dxfId="11" priority="6" operator="equal">
      <formula>"DS"</formula>
    </cfRule>
    <cfRule type="cellIs" dxfId="10" priority="7" operator="equal">
      <formula>"DA"</formula>
    </cfRule>
    <cfRule type="cellIs" dxfId="9" priority="8" operator="equal">
      <formula>"DC"</formula>
    </cfRule>
  </conditionalFormatting>
  <conditionalFormatting sqref="D15 D17:D19 D37:D48">
    <cfRule type="cellIs" dxfId="8" priority="18" operator="equal">
      <formula>"DS"</formula>
    </cfRule>
  </conditionalFormatting>
  <conditionalFormatting sqref="D15 D17:D19">
    <cfRule type="cellIs" dxfId="7" priority="22" operator="equal">
      <formula>"DA"</formula>
    </cfRule>
    <cfRule type="cellIs" dxfId="6" priority="24" operator="equal">
      <formula>"DC"</formula>
    </cfRule>
  </conditionalFormatting>
  <conditionalFormatting sqref="D22:D24">
    <cfRule type="cellIs" dxfId="5" priority="4" operator="equal">
      <formula>"DS"</formula>
    </cfRule>
    <cfRule type="cellIs" dxfId="4" priority="5" operator="equal">
      <formula>"DA"</formula>
    </cfRule>
  </conditionalFormatting>
  <conditionalFormatting sqref="D28:D35">
    <cfRule type="cellIs" dxfId="3" priority="1" operator="equal">
      <formula>"DS"</formula>
    </cfRule>
  </conditionalFormatting>
  <conditionalFormatting sqref="D28:D48">
    <cfRule type="cellIs" dxfId="2" priority="2" operator="equal">
      <formula>"DA"</formula>
    </cfRule>
    <cfRule type="cellIs" dxfId="1" priority="3" operator="equal">
      <formula>"DC"</formula>
    </cfRule>
  </conditionalFormatting>
  <conditionalFormatting sqref="D36">
    <cfRule type="cellIs" dxfId="0" priority="9" stopIfTrue="1" operator="equal">
      <formula>"DS"</formula>
    </cfRule>
  </conditionalFormatting>
  <printOptions horizontalCentered="1" verticalCentered="1"/>
  <pageMargins left="0.15748031496062992" right="0.23622047244094491" top="0.55118110236220474" bottom="0.15748031496062992" header="0.31496062992125984" footer="0.15748031496062992"/>
  <pageSetup paperSize="9" scale="99" orientation="landscape" horizontalDpi="300" verticalDpi="300" r:id="rId1"/>
  <rowBreaks count="1" manualBreakCount="1">
    <brk id="36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Sem_I</vt:lpstr>
      <vt:lpstr>Sem_II</vt:lpstr>
      <vt:lpstr>Sem_I!Print_Area</vt:lpstr>
      <vt:lpstr>Sem_II!Print_Area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Petrisor</dc:creator>
  <cp:keywords/>
  <dc:description/>
  <cp:lastModifiedBy>Iancu Daniela</cp:lastModifiedBy>
  <cp:revision/>
  <cp:lastPrinted>2024-11-12T16:21:53Z</cp:lastPrinted>
  <dcterms:created xsi:type="dcterms:W3CDTF">2015-06-05T18:19:34Z</dcterms:created>
  <dcterms:modified xsi:type="dcterms:W3CDTF">2024-11-12T16:21:54Z</dcterms:modified>
  <cp:category/>
  <cp:contentStatus/>
</cp:coreProperties>
</file>