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ack up 2021\planuri de invatamant\Planuri licenta 2025-2027_reduse 19.09.2025 IN\Planuri licenta 2025-2027_reduse 19.09.2025\Planuri licenta 2025-2027_reduse 19.09.2025\"/>
    </mc:Choice>
  </mc:AlternateContent>
  <xr:revisionPtr revIDLastSave="0" documentId="13_ncr:1_{F892C01C-7C7B-4312-A7E5-25DE4251C394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Sem_I_RF_RO" sheetId="35" r:id="rId1"/>
    <sheet name="Sem_I_RE_RO" sheetId="29" r:id="rId2"/>
    <sheet name="Sem_II_RF_RO" sheetId="36" r:id="rId3"/>
    <sheet name="Sem_II_RE_RO" sheetId="30" r:id="rId4"/>
    <sheet name="Sem_III_RF_RO" sheetId="37" r:id="rId5"/>
    <sheet name="Sem_III_RE_RO" sheetId="31" r:id="rId6"/>
    <sheet name="Sem_IV_RF_RO" sheetId="38" r:id="rId7"/>
    <sheet name="Sem_IV_RE_RO" sheetId="32" r:id="rId8"/>
    <sheet name="Sem_V_RF_RO" sheetId="39" r:id="rId9"/>
    <sheet name="Sem_V_RE_RO" sheetId="33" r:id="rId10"/>
    <sheet name="Sem_VI_RF_RO" sheetId="40" r:id="rId11"/>
    <sheet name="Sem_VI_RE_RO" sheetId="34" r:id="rId12"/>
  </sheets>
  <definedNames>
    <definedName name="_xlnm.Print_Area" localSheetId="1">Sem_I_RE_RO!$A$1:$M$54</definedName>
    <definedName name="_xlnm.Print_Area" localSheetId="0">Sem_I_RF_RO!$A$1:$M$54</definedName>
    <definedName name="_xlnm.Print_Area" localSheetId="3">Sem_II_RE_RO!$A$1:$M$60</definedName>
    <definedName name="_xlnm.Print_Area" localSheetId="2">Sem_II_RF_RO!$A$1:$M$60</definedName>
    <definedName name="_xlnm.Print_Area" localSheetId="5">Sem_III_RE_RO!$A$1:$M$61</definedName>
    <definedName name="_xlnm.Print_Area" localSheetId="4">Sem_III_RF_RO!$A$1:$M$61</definedName>
    <definedName name="_xlnm.Print_Area" localSheetId="7">Sem_IV_RE_RO!$A$1:$M$57</definedName>
    <definedName name="_xlnm.Print_Area" localSheetId="6">Sem_IV_RF_RO!$A$1:$M$57</definedName>
    <definedName name="_xlnm.Print_Area" localSheetId="9">Sem_V_RE_RO!$A$1:$M$61</definedName>
    <definedName name="_xlnm.Print_Area" localSheetId="8">Sem_V_RF_RO!$A$1:$M$61</definedName>
    <definedName name="_xlnm.Print_Area" localSheetId="11">Sem_VI_RE_RO!$A$1:$M$65</definedName>
    <definedName name="_xlnm.Print_Area" localSheetId="10">Sem_VI_RF_RO!$A$1:$M$66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4" l="1"/>
  <c r="K14" i="40"/>
  <c r="I21" i="32"/>
  <c r="H21" i="32"/>
  <c r="F21" i="32"/>
  <c r="G21" i="32"/>
  <c r="G20" i="32"/>
  <c r="F20" i="32"/>
  <c r="G20" i="38"/>
  <c r="F20" i="38"/>
  <c r="F21" i="38"/>
  <c r="G21" i="38"/>
  <c r="J14" i="34"/>
  <c r="J14" i="40"/>
  <c r="O29" i="30"/>
  <c r="J29" i="30"/>
  <c r="K29" i="30" s="1"/>
  <c r="O29" i="36"/>
  <c r="J29" i="36"/>
  <c r="K29" i="36" s="1"/>
  <c r="R28" i="34" l="1"/>
  <c r="O21" i="39"/>
  <c r="E23" i="39"/>
  <c r="F23" i="39"/>
  <c r="G23" i="39"/>
  <c r="H23" i="39"/>
  <c r="I23" i="39"/>
  <c r="J21" i="39"/>
  <c r="K21" i="39" s="1"/>
  <c r="O15" i="31"/>
  <c r="O15" i="37"/>
  <c r="O16" i="30"/>
  <c r="O16" i="36"/>
  <c r="J25" i="32"/>
  <c r="K25" i="32" s="1"/>
  <c r="J25" i="38"/>
  <c r="K25" i="38" s="1"/>
  <c r="J15" i="31"/>
  <c r="K15" i="31" s="1"/>
  <c r="J28" i="31"/>
  <c r="K28" i="31" s="1"/>
  <c r="J28" i="37"/>
  <c r="K28" i="37" s="1"/>
  <c r="J15" i="37"/>
  <c r="K15" i="37" s="1"/>
  <c r="J16" i="30"/>
  <c r="K16" i="30" s="1"/>
  <c r="J16" i="36"/>
  <c r="K16" i="36" s="1"/>
  <c r="J20" i="30"/>
  <c r="K20" i="30" s="1"/>
  <c r="J20" i="36"/>
  <c r="K20" i="36" s="1"/>
  <c r="J24" i="34"/>
  <c r="J22" i="34"/>
  <c r="J20" i="34"/>
  <c r="J18" i="34"/>
  <c r="J16" i="34"/>
  <c r="J13" i="34"/>
  <c r="K13" i="34" s="1"/>
  <c r="J12" i="34"/>
  <c r="K12" i="34" s="1"/>
  <c r="J11" i="34"/>
  <c r="J10" i="34"/>
  <c r="J9" i="34"/>
  <c r="J24" i="40"/>
  <c r="J22" i="40"/>
  <c r="J20" i="40"/>
  <c r="J18" i="40"/>
  <c r="J16" i="40"/>
  <c r="J13" i="40"/>
  <c r="K13" i="40" s="1"/>
  <c r="J12" i="40"/>
  <c r="J11" i="40"/>
  <c r="J10" i="40"/>
  <c r="J9" i="40"/>
  <c r="E20" i="32"/>
  <c r="E20" i="38"/>
  <c r="D30" i="32"/>
  <c r="O18" i="32"/>
  <c r="R22" i="32" s="1"/>
  <c r="J18" i="32"/>
  <c r="K18" i="32" s="1"/>
  <c r="D30" i="38"/>
  <c r="O18" i="38"/>
  <c r="R22" i="38" s="1"/>
  <c r="J18" i="38"/>
  <c r="K18" i="38" s="1"/>
  <c r="J21" i="31"/>
  <c r="K21" i="31" s="1"/>
  <c r="O21" i="37"/>
  <c r="J21" i="37"/>
  <c r="K21" i="37" s="1"/>
  <c r="O20" i="36"/>
  <c r="O20" i="30"/>
  <c r="J22" i="36"/>
  <c r="K22" i="36" s="1"/>
  <c r="O22" i="36"/>
  <c r="O21" i="31" l="1"/>
  <c r="O19" i="39"/>
  <c r="O17" i="39"/>
  <c r="O15" i="39"/>
  <c r="O13" i="39"/>
  <c r="O12" i="39"/>
  <c r="O11" i="39"/>
  <c r="O10" i="39"/>
  <c r="O9" i="39"/>
  <c r="R28" i="40"/>
  <c r="O24" i="40"/>
  <c r="O22" i="40"/>
  <c r="O20" i="40"/>
  <c r="O18" i="40"/>
  <c r="O16" i="40"/>
  <c r="O13" i="40"/>
  <c r="O12" i="40"/>
  <c r="O11" i="40"/>
  <c r="O10" i="40"/>
  <c r="O9" i="40"/>
  <c r="O16" i="38"/>
  <c r="O14" i="38"/>
  <c r="O13" i="38"/>
  <c r="O12" i="38"/>
  <c r="O11" i="38"/>
  <c r="O10" i="38"/>
  <c r="O9" i="38"/>
  <c r="O19" i="37"/>
  <c r="R25" i="37" s="1"/>
  <c r="O17" i="37"/>
  <c r="O14" i="37"/>
  <c r="O13" i="37"/>
  <c r="O12" i="37"/>
  <c r="O11" i="37"/>
  <c r="O10" i="37"/>
  <c r="O9" i="37"/>
  <c r="O18" i="36"/>
  <c r="O15" i="36"/>
  <c r="O14" i="36"/>
  <c r="O13" i="36"/>
  <c r="O12" i="36"/>
  <c r="O11" i="36"/>
  <c r="O10" i="36"/>
  <c r="O9" i="36"/>
  <c r="R26" i="36" s="1"/>
  <c r="O18" i="35"/>
  <c r="O16" i="35"/>
  <c r="O15" i="35"/>
  <c r="O14" i="35"/>
  <c r="O13" i="35"/>
  <c r="O12" i="35"/>
  <c r="O11" i="35"/>
  <c r="O10" i="35"/>
  <c r="O9" i="35"/>
  <c r="O24" i="34"/>
  <c r="O22" i="34"/>
  <c r="O20" i="34"/>
  <c r="O18" i="34"/>
  <c r="O16" i="34"/>
  <c r="O13" i="34"/>
  <c r="O12" i="34"/>
  <c r="O11" i="34"/>
  <c r="O10" i="34"/>
  <c r="O9" i="34"/>
  <c r="O21" i="33"/>
  <c r="O19" i="33"/>
  <c r="O17" i="33"/>
  <c r="O15" i="33"/>
  <c r="O13" i="33"/>
  <c r="O12" i="33"/>
  <c r="O11" i="33"/>
  <c r="O10" i="33"/>
  <c r="O9" i="33"/>
  <c r="O16" i="32"/>
  <c r="O14" i="32"/>
  <c r="O13" i="32"/>
  <c r="O12" i="32"/>
  <c r="O11" i="32"/>
  <c r="O10" i="32"/>
  <c r="O9" i="32"/>
  <c r="O19" i="31"/>
  <c r="R25" i="31" s="1"/>
  <c r="O17" i="31"/>
  <c r="O14" i="31"/>
  <c r="O13" i="31"/>
  <c r="O12" i="31"/>
  <c r="O11" i="31"/>
  <c r="O10" i="31"/>
  <c r="O9" i="31"/>
  <c r="O22" i="30"/>
  <c r="O18" i="30"/>
  <c r="O15" i="30"/>
  <c r="O14" i="30"/>
  <c r="O13" i="30"/>
  <c r="O12" i="30"/>
  <c r="O11" i="30"/>
  <c r="O10" i="30"/>
  <c r="O9" i="30"/>
  <c r="R26" i="30" s="1"/>
  <c r="R22" i="29"/>
  <c r="O10" i="29"/>
  <c r="O15" i="29"/>
  <c r="O18" i="29"/>
  <c r="O16" i="29"/>
  <c r="O14" i="29"/>
  <c r="O13" i="29"/>
  <c r="O12" i="29"/>
  <c r="O11" i="29"/>
  <c r="O9" i="29"/>
  <c r="D41" i="40"/>
  <c r="D40" i="40"/>
  <c r="D39" i="40"/>
  <c r="J32" i="40"/>
  <c r="K32" i="40" s="1"/>
  <c r="J31" i="40"/>
  <c r="K31" i="40" s="1"/>
  <c r="J30" i="40"/>
  <c r="K30" i="40" s="1"/>
  <c r="J29" i="40"/>
  <c r="K29" i="40" s="1"/>
  <c r="M27" i="40"/>
  <c r="L27" i="40"/>
  <c r="I27" i="40"/>
  <c r="H27" i="40"/>
  <c r="G27" i="40"/>
  <c r="F27" i="40"/>
  <c r="I26" i="40"/>
  <c r="H26" i="40"/>
  <c r="G26" i="40"/>
  <c r="F26" i="40"/>
  <c r="E26" i="40"/>
  <c r="K24" i="40"/>
  <c r="K22" i="40"/>
  <c r="K20" i="40"/>
  <c r="K18" i="40"/>
  <c r="K16" i="40"/>
  <c r="K12" i="40"/>
  <c r="K11" i="40"/>
  <c r="K10" i="40"/>
  <c r="D34" i="39"/>
  <c r="D33" i="39"/>
  <c r="D32" i="39"/>
  <c r="J28" i="39"/>
  <c r="K28" i="39" s="1"/>
  <c r="J27" i="39"/>
  <c r="K27" i="39" s="1"/>
  <c r="J26" i="39"/>
  <c r="K26" i="39" s="1"/>
  <c r="M24" i="39"/>
  <c r="L24" i="39"/>
  <c r="I24" i="39"/>
  <c r="H24" i="39"/>
  <c r="G24" i="39"/>
  <c r="F24" i="39"/>
  <c r="J19" i="39"/>
  <c r="K19" i="39" s="1"/>
  <c r="J17" i="39"/>
  <c r="K17" i="39" s="1"/>
  <c r="J15" i="39"/>
  <c r="K15" i="39" s="1"/>
  <c r="J13" i="39"/>
  <c r="K13" i="39" s="1"/>
  <c r="J11" i="39"/>
  <c r="K11" i="39" s="1"/>
  <c r="J10" i="39"/>
  <c r="K10" i="39" s="1"/>
  <c r="J9" i="39"/>
  <c r="D31" i="38"/>
  <c r="D29" i="38"/>
  <c r="P29" i="38" s="1"/>
  <c r="J26" i="38"/>
  <c r="K26" i="38" s="1"/>
  <c r="J24" i="38"/>
  <c r="K24" i="38" s="1"/>
  <c r="J23" i="38"/>
  <c r="K23" i="38" s="1"/>
  <c r="M21" i="38"/>
  <c r="L21" i="38"/>
  <c r="I21" i="38"/>
  <c r="H21" i="38"/>
  <c r="I20" i="38"/>
  <c r="H20" i="38"/>
  <c r="J16" i="38"/>
  <c r="K16" i="38" s="1"/>
  <c r="J14" i="38"/>
  <c r="K14" i="38" s="1"/>
  <c r="J13" i="38"/>
  <c r="K13" i="38" s="1"/>
  <c r="J12" i="38"/>
  <c r="K12" i="38" s="1"/>
  <c r="J11" i="38"/>
  <c r="K11" i="38" s="1"/>
  <c r="J10" i="38"/>
  <c r="K10" i="38" s="1"/>
  <c r="J9" i="38"/>
  <c r="K9" i="38" s="1"/>
  <c r="D34" i="37"/>
  <c r="D33" i="37"/>
  <c r="D32" i="37"/>
  <c r="J29" i="37"/>
  <c r="K29" i="37" s="1"/>
  <c r="J27" i="37"/>
  <c r="K27" i="37" s="1"/>
  <c r="J26" i="37"/>
  <c r="K26" i="37" s="1"/>
  <c r="M24" i="37"/>
  <c r="L24" i="37"/>
  <c r="I24" i="37"/>
  <c r="H24" i="37"/>
  <c r="G24" i="37"/>
  <c r="F24" i="37"/>
  <c r="I23" i="37"/>
  <c r="H23" i="37"/>
  <c r="G23" i="37"/>
  <c r="F23" i="37"/>
  <c r="E23" i="37"/>
  <c r="J19" i="37"/>
  <c r="K19" i="37" s="1"/>
  <c r="J17" i="37"/>
  <c r="K17" i="37" s="1"/>
  <c r="J14" i="37"/>
  <c r="K14" i="37" s="1"/>
  <c r="J13" i="37"/>
  <c r="K13" i="37" s="1"/>
  <c r="J12" i="37"/>
  <c r="K12" i="37" s="1"/>
  <c r="J11" i="37"/>
  <c r="K11" i="37" s="1"/>
  <c r="J10" i="37"/>
  <c r="K10" i="37" s="1"/>
  <c r="J9" i="37"/>
  <c r="K9" i="37" s="1"/>
  <c r="D35" i="36"/>
  <c r="D34" i="36"/>
  <c r="D33" i="36"/>
  <c r="J30" i="36"/>
  <c r="K30" i="36" s="1"/>
  <c r="J28" i="36"/>
  <c r="K28" i="36" s="1"/>
  <c r="J27" i="36"/>
  <c r="K27" i="36" s="1"/>
  <c r="M25" i="36"/>
  <c r="L25" i="36"/>
  <c r="I25" i="36"/>
  <c r="H25" i="36"/>
  <c r="G25" i="36"/>
  <c r="F25" i="36"/>
  <c r="I24" i="36"/>
  <c r="H24" i="36"/>
  <c r="G24" i="36"/>
  <c r="F24" i="36"/>
  <c r="E24" i="36"/>
  <c r="J18" i="36"/>
  <c r="K18" i="36" s="1"/>
  <c r="J15" i="36"/>
  <c r="K15" i="36" s="1"/>
  <c r="J14" i="36"/>
  <c r="K14" i="36" s="1"/>
  <c r="J13" i="36"/>
  <c r="K13" i="36" s="1"/>
  <c r="J12" i="36"/>
  <c r="K12" i="36" s="1"/>
  <c r="J11" i="36"/>
  <c r="K11" i="36" s="1"/>
  <c r="J10" i="36"/>
  <c r="K10" i="36" s="1"/>
  <c r="J9" i="36"/>
  <c r="D30" i="35"/>
  <c r="D29" i="35"/>
  <c r="D28" i="35"/>
  <c r="P28" i="35" s="1"/>
  <c r="J25" i="35"/>
  <c r="K25" i="35" s="1"/>
  <c r="J24" i="35"/>
  <c r="K24" i="35" s="1"/>
  <c r="J23" i="35"/>
  <c r="K23" i="35" s="1"/>
  <c r="M21" i="35"/>
  <c r="L21" i="35"/>
  <c r="I21" i="35"/>
  <c r="H21" i="35"/>
  <c r="G21" i="35"/>
  <c r="F21" i="35"/>
  <c r="I20" i="35"/>
  <c r="H20" i="35"/>
  <c r="G20" i="35"/>
  <c r="F20" i="35"/>
  <c r="E20" i="35"/>
  <c r="J18" i="35"/>
  <c r="K18" i="35" s="1"/>
  <c r="J16" i="35"/>
  <c r="K16" i="35" s="1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Q25" i="37" l="1"/>
  <c r="P26" i="30"/>
  <c r="P39" i="40"/>
  <c r="Q25" i="31"/>
  <c r="P22" i="29"/>
  <c r="P26" i="36"/>
  <c r="P25" i="33"/>
  <c r="Q32" i="33" s="1"/>
  <c r="Q25" i="33"/>
  <c r="J23" i="39"/>
  <c r="P25" i="39"/>
  <c r="P22" i="38"/>
  <c r="P25" i="37"/>
  <c r="P25" i="31"/>
  <c r="R22" i="35"/>
  <c r="Q25" i="39"/>
  <c r="Q22" i="29"/>
  <c r="Q28" i="29" s="1"/>
  <c r="P22" i="35"/>
  <c r="P28" i="34"/>
  <c r="P28" i="40"/>
  <c r="Q28" i="40"/>
  <c r="Q39" i="40" s="1"/>
  <c r="Q28" i="34"/>
  <c r="Q39" i="34" s="1"/>
  <c r="P29" i="39"/>
  <c r="Q22" i="32"/>
  <c r="Q22" i="38"/>
  <c r="J20" i="35"/>
  <c r="Q22" i="35"/>
  <c r="P22" i="32"/>
  <c r="P32" i="37"/>
  <c r="J23" i="37"/>
  <c r="Q26" i="30"/>
  <c r="P33" i="36"/>
  <c r="Q26" i="36"/>
  <c r="J24" i="36"/>
  <c r="J26" i="40"/>
  <c r="K9" i="40"/>
  <c r="K26" i="40" s="1"/>
  <c r="K9" i="39"/>
  <c r="K23" i="39" s="1"/>
  <c r="K20" i="38"/>
  <c r="J20" i="38"/>
  <c r="K23" i="37"/>
  <c r="K9" i="36"/>
  <c r="K24" i="36" s="1"/>
  <c r="K9" i="35"/>
  <c r="K20" i="35" s="1"/>
  <c r="D41" i="34"/>
  <c r="D40" i="34"/>
  <c r="D39" i="34"/>
  <c r="P39" i="34" s="1"/>
  <c r="J32" i="34"/>
  <c r="K32" i="34" s="1"/>
  <c r="J31" i="34"/>
  <c r="K31" i="34" s="1"/>
  <c r="J30" i="34"/>
  <c r="K30" i="34" s="1"/>
  <c r="J29" i="34"/>
  <c r="K29" i="34" s="1"/>
  <c r="M27" i="34"/>
  <c r="L27" i="34"/>
  <c r="I27" i="34"/>
  <c r="H27" i="34"/>
  <c r="G27" i="34"/>
  <c r="F27" i="34"/>
  <c r="I26" i="34"/>
  <c r="H26" i="34"/>
  <c r="G26" i="34"/>
  <c r="F26" i="34"/>
  <c r="E26" i="34"/>
  <c r="K24" i="34"/>
  <c r="K22" i="34"/>
  <c r="K20" i="34"/>
  <c r="K18" i="34"/>
  <c r="K16" i="34"/>
  <c r="K11" i="34"/>
  <c r="K10" i="34"/>
  <c r="D34" i="33"/>
  <c r="D33" i="33"/>
  <c r="D32" i="33"/>
  <c r="J28" i="33"/>
  <c r="K28" i="33" s="1"/>
  <c r="J27" i="33"/>
  <c r="K27" i="33" s="1"/>
  <c r="J26" i="33"/>
  <c r="K26" i="33" s="1"/>
  <c r="M24" i="33"/>
  <c r="L24" i="33"/>
  <c r="I24" i="33"/>
  <c r="H24" i="33"/>
  <c r="G24" i="33"/>
  <c r="F24" i="33"/>
  <c r="I23" i="33"/>
  <c r="H23" i="33"/>
  <c r="G23" i="33"/>
  <c r="F23" i="33"/>
  <c r="E23" i="33"/>
  <c r="J21" i="33"/>
  <c r="K21" i="33" s="1"/>
  <c r="J19" i="33"/>
  <c r="K19" i="33" s="1"/>
  <c r="J17" i="33"/>
  <c r="K17" i="33" s="1"/>
  <c r="J15" i="33"/>
  <c r="K15" i="33" s="1"/>
  <c r="J13" i="33"/>
  <c r="K13" i="33" s="1"/>
  <c r="J11" i="33"/>
  <c r="K11" i="33" s="1"/>
  <c r="J10" i="33"/>
  <c r="K10" i="33" s="1"/>
  <c r="J9" i="33"/>
  <c r="K9" i="33" s="1"/>
  <c r="D31" i="32"/>
  <c r="D29" i="32"/>
  <c r="J26" i="32"/>
  <c r="K26" i="32" s="1"/>
  <c r="J24" i="32"/>
  <c r="K24" i="32" s="1"/>
  <c r="J23" i="32"/>
  <c r="K23" i="32" s="1"/>
  <c r="M21" i="32"/>
  <c r="L21" i="32"/>
  <c r="I20" i="32"/>
  <c r="H20" i="32"/>
  <c r="J16" i="32"/>
  <c r="K16" i="32" s="1"/>
  <c r="J14" i="32"/>
  <c r="K14" i="32" s="1"/>
  <c r="J13" i="32"/>
  <c r="K13" i="32" s="1"/>
  <c r="J12" i="32"/>
  <c r="K12" i="32" s="1"/>
  <c r="J11" i="32"/>
  <c r="K11" i="32" s="1"/>
  <c r="J10" i="32"/>
  <c r="K10" i="32" s="1"/>
  <c r="J9" i="32"/>
  <c r="K9" i="32" s="1"/>
  <c r="D34" i="31"/>
  <c r="D33" i="31"/>
  <c r="D32" i="31"/>
  <c r="J29" i="31"/>
  <c r="K29" i="31" s="1"/>
  <c r="J27" i="31"/>
  <c r="K27" i="31" s="1"/>
  <c r="J26" i="31"/>
  <c r="K26" i="31" s="1"/>
  <c r="M24" i="31"/>
  <c r="L24" i="31"/>
  <c r="I24" i="31"/>
  <c r="H24" i="31"/>
  <c r="G24" i="31"/>
  <c r="F24" i="31"/>
  <c r="I23" i="31"/>
  <c r="H23" i="31"/>
  <c r="G23" i="31"/>
  <c r="F23" i="31"/>
  <c r="E23" i="31"/>
  <c r="J19" i="31"/>
  <c r="K19" i="31" s="1"/>
  <c r="J17" i="31"/>
  <c r="K17" i="31" s="1"/>
  <c r="J14" i="31"/>
  <c r="K14" i="31" s="1"/>
  <c r="J13" i="31"/>
  <c r="K13" i="31" s="1"/>
  <c r="J12" i="31"/>
  <c r="K12" i="31" s="1"/>
  <c r="J11" i="31"/>
  <c r="K11" i="31" s="1"/>
  <c r="J10" i="31"/>
  <c r="K10" i="31" s="1"/>
  <c r="J9" i="31"/>
  <c r="D35" i="30"/>
  <c r="D34" i="30"/>
  <c r="D33" i="30"/>
  <c r="J30" i="30"/>
  <c r="K30" i="30" s="1"/>
  <c r="J28" i="30"/>
  <c r="K28" i="30" s="1"/>
  <c r="J27" i="30"/>
  <c r="K27" i="30" s="1"/>
  <c r="M25" i="30"/>
  <c r="L25" i="30"/>
  <c r="I25" i="30"/>
  <c r="H25" i="30"/>
  <c r="G25" i="30"/>
  <c r="F25" i="30"/>
  <c r="I24" i="30"/>
  <c r="H24" i="30"/>
  <c r="G24" i="30"/>
  <c r="F24" i="30"/>
  <c r="E24" i="30"/>
  <c r="J22" i="30"/>
  <c r="K22" i="30" s="1"/>
  <c r="J18" i="30"/>
  <c r="K18" i="30" s="1"/>
  <c r="J15" i="30"/>
  <c r="K15" i="30" s="1"/>
  <c r="J14" i="30"/>
  <c r="K14" i="30" s="1"/>
  <c r="J13" i="30"/>
  <c r="K13" i="30" s="1"/>
  <c r="J12" i="30"/>
  <c r="K12" i="30" s="1"/>
  <c r="J11" i="30"/>
  <c r="K11" i="30" s="1"/>
  <c r="J10" i="30"/>
  <c r="K10" i="30" s="1"/>
  <c r="J9" i="30"/>
  <c r="K9" i="30" s="1"/>
  <c r="D30" i="29"/>
  <c r="D29" i="29"/>
  <c r="D28" i="29"/>
  <c r="J25" i="29"/>
  <c r="K25" i="29" s="1"/>
  <c r="J24" i="29"/>
  <c r="K24" i="29" s="1"/>
  <c r="J23" i="29"/>
  <c r="K23" i="29" s="1"/>
  <c r="M21" i="29"/>
  <c r="L21" i="29"/>
  <c r="I21" i="29"/>
  <c r="H21" i="29"/>
  <c r="G21" i="29"/>
  <c r="F21" i="29"/>
  <c r="I20" i="29"/>
  <c r="H20" i="29"/>
  <c r="G20" i="29"/>
  <c r="F20" i="29"/>
  <c r="E20" i="29"/>
  <c r="J18" i="29"/>
  <c r="K18" i="29" s="1"/>
  <c r="J16" i="29"/>
  <c r="K16" i="29" s="1"/>
  <c r="J15" i="29"/>
  <c r="K15" i="29" s="1"/>
  <c r="J14" i="29"/>
  <c r="K14" i="29" s="1"/>
  <c r="J13" i="29"/>
  <c r="K13" i="29" s="1"/>
  <c r="J12" i="29"/>
  <c r="K12" i="29" s="1"/>
  <c r="J11" i="29"/>
  <c r="J10" i="29"/>
  <c r="K10" i="29" s="1"/>
  <c r="J9" i="29"/>
  <c r="K9" i="29" s="1"/>
  <c r="P28" i="29" l="1"/>
  <c r="Q29" i="39"/>
  <c r="Q29" i="38"/>
  <c r="Q32" i="31"/>
  <c r="Q32" i="37"/>
  <c r="Q28" i="35"/>
  <c r="P30" i="34"/>
  <c r="Q30" i="34"/>
  <c r="P32" i="33"/>
  <c r="P32" i="31"/>
  <c r="Q29" i="32"/>
  <c r="P29" i="32"/>
  <c r="R30" i="34"/>
  <c r="Q33" i="30"/>
  <c r="P33" i="30"/>
  <c r="Q33" i="36"/>
  <c r="J26" i="34"/>
  <c r="J20" i="32"/>
  <c r="J23" i="31"/>
  <c r="J20" i="29"/>
  <c r="K9" i="34"/>
  <c r="K26" i="34" s="1"/>
  <c r="K23" i="33"/>
  <c r="J23" i="33"/>
  <c r="K20" i="32"/>
  <c r="K9" i="31"/>
  <c r="K23" i="31" s="1"/>
  <c r="K24" i="30"/>
  <c r="J24" i="30"/>
  <c r="K11" i="29"/>
  <c r="K20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312E2D6F-F6DD-4893-BB67-8F9987E229E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6" authorId="0" shapeId="0" xr:uid="{864E6F4A-8260-4485-B1DB-CB5B3B50CFA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punctele de credit ale disciplinei nu sunt luate în calcul în cadrul punctelor de credit semestriale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29" authorId="0" shapeId="0" xr:uid="{E44E5E04-FF96-4A9B-BF2B-8CEE5D13F2D5}">
      <text>
        <r>
          <rPr>
            <b/>
            <sz val="9"/>
            <color indexed="81"/>
            <rFont val="Tahoma"/>
          </rPr>
          <t>Owner:</t>
        </r>
        <r>
          <rPr>
            <sz val="9"/>
            <color indexed="81"/>
            <rFont val="Tahoma"/>
          </rPr>
          <t xml:space="preserve">
punctele de credit ale disciplinei nu sunt luate în calcul în cadrul punctelor de credit semestriale</t>
        </r>
      </text>
    </comment>
  </commentList>
</comments>
</file>

<file path=xl/sharedStrings.xml><?xml version="1.0" encoding="utf-8"?>
<sst xmlns="http://schemas.openxmlformats.org/spreadsheetml/2006/main" count="1401" uniqueCount="310">
  <si>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</si>
  <si>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</si>
  <si>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</si>
  <si>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</si>
  <si>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</si>
  <si>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</si>
  <si>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</si>
  <si>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</si>
  <si>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</si>
  <si>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</si>
  <si>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</si>
  <si>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</si>
  <si>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</si>
  <si>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</si>
  <si>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</si>
  <si>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</si>
  <si>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</si>
  <si>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</si>
  <si>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</si>
  <si>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</si>
  <si>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</si>
  <si>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</si>
  <si>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</si>
  <si>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</si>
  <si>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</si>
  <si>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</si>
  <si>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Ver.</t>
  </si>
  <si>
    <t>Număr:</t>
  </si>
  <si>
    <t>Psihologia educației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</si>
  <si>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</si>
  <si>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</si>
  <si>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</si>
  <si>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</si>
  <si>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</si>
  <si>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</si>
  <si>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</si>
  <si>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</si>
  <si>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</si>
  <si>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</si>
  <si>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</si>
  <si>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</si>
  <si>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Voluntariat 2</t>
  </si>
  <si>
    <t>Pedagogie II:
- Teoria și metodologia instruirii
- Teoria și metodologia evaluării</t>
  </si>
  <si>
    <t>Voluntariat 3</t>
  </si>
  <si>
    <t>Voluntariat 4</t>
  </si>
  <si>
    <t>Nr. Crt.</t>
  </si>
  <si>
    <t>Managementul clasei de elevi</t>
  </si>
  <si>
    <t>Examen de absolvire: Nivelul I</t>
  </si>
  <si>
    <t>Voluntariat 6</t>
  </si>
  <si>
    <t>2025 - 2026</t>
  </si>
  <si>
    <t>III</t>
  </si>
  <si>
    <t>Voluntariat 5</t>
  </si>
  <si>
    <t>2026 - 2027</t>
  </si>
  <si>
    <t>Discipline Opționale (Op)</t>
  </si>
  <si>
    <t>Discipline Facultative (Fac)</t>
  </si>
  <si>
    <t>Avizat Direcția evaluarea și asigurarea calității,</t>
  </si>
  <si>
    <t>Limba și literatura română - Limba și literatura modernă (franceză, engleză)</t>
  </si>
  <si>
    <t>Limbă şi literatură</t>
  </si>
  <si>
    <t>Literatura română veche și premodernă</t>
  </si>
  <si>
    <t>Fonetica și fonologia limbii române</t>
  </si>
  <si>
    <t>Lingvistică generală</t>
  </si>
  <si>
    <t>Introducere în tehnica lecturii literare</t>
  </si>
  <si>
    <t>Introducere în tehnica redactării</t>
  </si>
  <si>
    <t>Adina-Elena DUMITRU</t>
  </si>
  <si>
    <t>Constantin Augustus BĂRBULESCU</t>
  </si>
  <si>
    <t>Teoria literaturii</t>
  </si>
  <si>
    <t>Literatura română în perioada pașoptistă și în epoca marilor clasici</t>
  </si>
  <si>
    <t>Lexicologia limbii române</t>
  </si>
  <si>
    <t>Retorica</t>
  </si>
  <si>
    <t>Tipologia comunicării orale</t>
  </si>
  <si>
    <t>Tipologia comunicării scrise</t>
  </si>
  <si>
    <t>Gramatică normativă</t>
  </si>
  <si>
    <t>Proza românească în perioada interbelică</t>
  </si>
  <si>
    <t>Morfologia limbii române: numele</t>
  </si>
  <si>
    <t>Istoria limbii române</t>
  </si>
  <si>
    <t>Istoria artei</t>
  </si>
  <si>
    <t>Estetica</t>
  </si>
  <si>
    <t xml:space="preserve">Istoria mentalităților europene </t>
  </si>
  <si>
    <t>Morfologia limbii române: verb, adverb, conjuncție</t>
  </si>
  <si>
    <t>Mitologie românească</t>
  </si>
  <si>
    <t>Mentalitate populară</t>
  </si>
  <si>
    <t>Didactica limbii române</t>
  </si>
  <si>
    <t>Literatura română postbelică până la 1970</t>
  </si>
  <si>
    <t>Sintaxa limbii române: grupul nominal și grupul adjectival</t>
  </si>
  <si>
    <t>Lingvistica computationala</t>
  </si>
  <si>
    <t>Alegorii și antiutopii</t>
  </si>
  <si>
    <t>Literatura română clasică</t>
  </si>
  <si>
    <t>Practică pedagogică de specialitate în învățământul preuniversitar limba română</t>
  </si>
  <si>
    <t>Literatură română postbelică după 1970</t>
  </si>
  <si>
    <t>Sintaxa limbii române: grupul verbal și grupul prepozițional</t>
  </si>
  <si>
    <t>Literatură și arte</t>
  </si>
  <si>
    <t>Lingvistică comparată a limbilor romanice/germanice/slave</t>
  </si>
  <si>
    <t>Curente literare în spațiul românesc</t>
  </si>
  <si>
    <t>Structuri tematice și stilistice în romantismul românesc</t>
  </si>
  <si>
    <t>Sintaxa grupurilor</t>
  </si>
  <si>
    <t>Stilistica funcțională</t>
  </si>
  <si>
    <t>Antropologie culturală</t>
  </si>
  <si>
    <t>Mitologie generală</t>
  </si>
  <si>
    <t xml:space="preserve">Instruire asistată de calculator </t>
  </si>
  <si>
    <t>Didactica limbii franceze</t>
  </si>
  <si>
    <t>Didactica limbii engleze</t>
  </si>
  <si>
    <t>P.23.L.I.Ob.001</t>
  </si>
  <si>
    <t>P.23.L.I.Ob.002</t>
  </si>
  <si>
    <t>P.23.L.I.Ob.003</t>
  </si>
  <si>
    <t>P.23.L.I.Ob.004</t>
  </si>
  <si>
    <t>P.23.L.I.Ob.005</t>
  </si>
  <si>
    <t>P.23.L.I.Ob.006</t>
  </si>
  <si>
    <t>P.23.L.I.Ob.007</t>
  </si>
  <si>
    <t>P.23.L.I.Ob.008</t>
  </si>
  <si>
    <t>P.23.L.I.Op.009</t>
  </si>
  <si>
    <t>P.23.L.I.Op.010</t>
  </si>
  <si>
    <t>P.23.L.I.Fac.011</t>
  </si>
  <si>
    <t>P.23.L.I.Fac.012</t>
  </si>
  <si>
    <t>P.23.L.I.Fac.013</t>
  </si>
  <si>
    <t>P.23.L.I.Fac.014</t>
  </si>
  <si>
    <t>P.23.L.I.Ob.015</t>
  </si>
  <si>
    <t>P.23.L.I.Ob.016</t>
  </si>
  <si>
    <t>P.23.L.I.Ob.017</t>
  </si>
  <si>
    <t>P.23.L.I.Ob.018</t>
  </si>
  <si>
    <t>P.23.L.I.Ob.019</t>
  </si>
  <si>
    <t>P.23.L.I.Ob.020</t>
  </si>
  <si>
    <t>P.23.L.I.Ob.021</t>
  </si>
  <si>
    <t>P.23.L.I.Ob.022</t>
  </si>
  <si>
    <t>P.23.L.I.Ob.023</t>
  </si>
  <si>
    <t>P.23.L.I.Op.024</t>
  </si>
  <si>
    <t>P.23.L.I.Op.025</t>
  </si>
  <si>
    <t>P.23.L.I.Op.026</t>
  </si>
  <si>
    <t>P.23.L.I.Op.027</t>
  </si>
  <si>
    <t>P.23.L.I.Fac.028</t>
  </si>
  <si>
    <t>P.23.L.I.Fac.029</t>
  </si>
  <si>
    <t>P.23.L.I.Fac.030</t>
  </si>
  <si>
    <t>P.23.L.I.Fac.031</t>
  </si>
  <si>
    <t>P.23.L.II.Ob.033</t>
  </si>
  <si>
    <t>P.23.L.II.Ob.034</t>
  </si>
  <si>
    <t>P.23.L.II.Ob.035</t>
  </si>
  <si>
    <t>P.23.L.II.Ob.036</t>
  </si>
  <si>
    <t>P.23.L.II.Ob.037</t>
  </si>
  <si>
    <t>P.23.L.II.Ob.038</t>
  </si>
  <si>
    <t>P.23.L.II.Ob.039</t>
  </si>
  <si>
    <t>P.23.L.II.Op.041</t>
  </si>
  <si>
    <t>P.23.L.II.Op.042</t>
  </si>
  <si>
    <t>P.23.L.II.Op.043</t>
  </si>
  <si>
    <t>P.23.L.II.Op.044</t>
  </si>
  <si>
    <t>P.23.L.II.Fac.047</t>
  </si>
  <si>
    <t>P.23.L.II.Fac.048</t>
  </si>
  <si>
    <t>P.23.L.II.Fac.049</t>
  </si>
  <si>
    <t>P.23.L.II.Fac.050</t>
  </si>
  <si>
    <t>P.23.L.II.Ob.052</t>
  </si>
  <si>
    <t>P.23.L.II.Ob.053</t>
  </si>
  <si>
    <t>P.23.L.II.Ob.054</t>
  </si>
  <si>
    <t>P.23.L.II.Ob.055</t>
  </si>
  <si>
    <t>P.23.L.II.Ob.056</t>
  </si>
  <si>
    <t>P.23.L.II.Ob.057</t>
  </si>
  <si>
    <t>P.23.L.II.Op.059</t>
  </si>
  <si>
    <t>P.23.L.II.Op.060</t>
  </si>
  <si>
    <t>P.23.L.II.Fac.061</t>
  </si>
  <si>
    <t>P.23.L.II.Fac.062</t>
  </si>
  <si>
    <t>P.23.L.II.Fac.063</t>
  </si>
  <si>
    <t>P.23.L.II.Fac.064</t>
  </si>
  <si>
    <t>P.23.L.III.Ob.065</t>
  </si>
  <si>
    <t>P.23.L.III.Ob.066</t>
  </si>
  <si>
    <t>P.23.L.III.Ob.067</t>
  </si>
  <si>
    <t>P.23.L.III.Ob.068</t>
  </si>
  <si>
    <t>P.23.L.III.Op.069</t>
  </si>
  <si>
    <t>P.23.L.III.Op.070</t>
  </si>
  <si>
    <t>P.23.L.III.Op.075</t>
  </si>
  <si>
    <t>P.23.L.III.Op.076</t>
  </si>
  <si>
    <t>P.23.L.III.Op.077</t>
  </si>
  <si>
    <t>P.23.L.III.Op.078</t>
  </si>
  <si>
    <t>P.23.L.III.Op.080</t>
  </si>
  <si>
    <t>P.23.L.III.Fac.081</t>
  </si>
  <si>
    <t>P.23.L.III.Fac.082</t>
  </si>
  <si>
    <t>P.23.L.III.Fac.083</t>
  </si>
  <si>
    <t>P.23.L.III.Fac.084</t>
  </si>
  <si>
    <t>P.23.L.III.Fac.085</t>
  </si>
  <si>
    <t>P.23.L.III.Fac.086</t>
  </si>
  <si>
    <t>P.23.L.III.Ob.087</t>
  </si>
  <si>
    <t>P.23.L.III.Ob.088</t>
  </si>
  <si>
    <t>P.23.L.III.Ob.089</t>
  </si>
  <si>
    <t>P.23.L.III.Ob.090</t>
  </si>
  <si>
    <t>P.23.L.III.Ob.091</t>
  </si>
  <si>
    <t>P.23.L.III.Op.092</t>
  </si>
  <si>
    <t>P.23.L.III.Op.093</t>
  </si>
  <si>
    <t>P.23.L.III.Op.094</t>
  </si>
  <si>
    <t>P.23.L.III.Op.095</t>
  </si>
  <si>
    <t>P.23.L.III.Op.096</t>
  </si>
  <si>
    <t>P.23.L.III.Op.097</t>
  </si>
  <si>
    <t>P.23.L.III.Op.098</t>
  </si>
  <si>
    <t>P.23.L.III.Op.099</t>
  </si>
  <si>
    <t>P.23.L.III.Op.100</t>
  </si>
  <si>
    <t>P.23.L.III.Op.101</t>
  </si>
  <si>
    <t>P.23.L.III.Op.103</t>
  </si>
  <si>
    <t>P.23.L.III.Fac.104</t>
  </si>
  <si>
    <t>P.23.L.III.Fac.105</t>
  </si>
  <si>
    <t>P.23.L.III.Fac.107</t>
  </si>
  <si>
    <t>P.23.L.III.Fac.108</t>
  </si>
  <si>
    <t>P.23.L.III.Fac.109</t>
  </si>
  <si>
    <t>P.23.L.III.Fac.111</t>
  </si>
  <si>
    <t>Poezia românească în perioada interbelică</t>
  </si>
  <si>
    <t>Educație fizică și sport 1</t>
  </si>
  <si>
    <t xml:space="preserve">Educație fizică și sport 2 </t>
  </si>
  <si>
    <t>Educație fizică și sport 3</t>
  </si>
  <si>
    <t>Educație fizică și sport 4</t>
  </si>
  <si>
    <t>Etnologie și folclor 1</t>
  </si>
  <si>
    <t>Etnologie și folclor 2</t>
  </si>
  <si>
    <t xml:space="preserve">Limbă străină (spaniolă/germană/chineză) 1 </t>
  </si>
  <si>
    <t>Cultivarea limbii străine 1</t>
  </si>
  <si>
    <t>Cultivarea limbii străine 2</t>
  </si>
  <si>
    <t>Limbă străină (spaniolă/germană/chineză) 2</t>
  </si>
  <si>
    <t>Limbă străină (spaniolă/germană/chineză) 3</t>
  </si>
  <si>
    <t>Cultivarea limbii străine 3</t>
  </si>
  <si>
    <t>Limbă străină  (spaniolă/germană/chineză) 4</t>
  </si>
  <si>
    <t>Cultivarea limbii străine 4</t>
  </si>
  <si>
    <t>Limbă străină (spaniolă/germană/chineză) 5</t>
  </si>
  <si>
    <t>Cultivarea limbii străine 5</t>
  </si>
  <si>
    <t>Limbă străină (spaniolă/germană/chineză) 6</t>
  </si>
  <si>
    <t>Cultivarea limbii străine 6</t>
  </si>
  <si>
    <t xml:space="preserve">Literatura franceză: secolele XII-XVII </t>
  </si>
  <si>
    <t>Fonetică și lexicologie franceză</t>
  </si>
  <si>
    <t>Practica limbii franceze (fonetică-ortografie, gramatică, exprimare orală)</t>
  </si>
  <si>
    <t>Literatura engleză veche şi medievală</t>
  </si>
  <si>
    <t>Practica limbii engleze (gramatică și comunicare) 1</t>
  </si>
  <si>
    <t>Literatura franceză: iluminismul</t>
  </si>
  <si>
    <t>Practica limbii franceze (gramatică, exprimare orală)</t>
  </si>
  <si>
    <t>Literatura engleză: Renaşterea</t>
  </si>
  <si>
    <t>Practica limbii engleze (gramatică și comunicare) 2</t>
  </si>
  <si>
    <t>Literatura franceză: realismul și romantismul</t>
  </si>
  <si>
    <t>Practica limbii franceze (traduceri gramaticale, redactări)</t>
  </si>
  <si>
    <t>Literatură engleză: secolele XVII-XVIII. De la iluminism la romantism</t>
  </si>
  <si>
    <t>Practica limbii engleze (gramatică, comunicare scrisă și orală) 1</t>
  </si>
  <si>
    <t>Literatura franceză: a doua jumătate a secolului al XIX-lea</t>
  </si>
  <si>
    <t>Practica limbii franceze (traduceri gramaticale, exprimare orală)</t>
  </si>
  <si>
    <t>Literatura engleză: secolul al XIX-lea. Victorianismul</t>
  </si>
  <si>
    <t>Practica limbii engleze (gramatică, comunicare scrisă și orală) 2</t>
  </si>
  <si>
    <t>Literatura franceză: secolul al XX-lea</t>
  </si>
  <si>
    <t>Practica limbii franceze (traduceri literare, exprimare orală)</t>
  </si>
  <si>
    <t>Literatura engleză: secolul al XX-lea. Modernismul</t>
  </si>
  <si>
    <t>Practica limbii engleze (traduceri literare, comunicare)</t>
  </si>
  <si>
    <t xml:space="preserve">Practica limbii franceze (traduceri specializate, registre de limbă) </t>
  </si>
  <si>
    <t>Literatura engleză: secolul al XX-lea. Postmodernismul</t>
  </si>
  <si>
    <t>Morfologie franceză 1</t>
  </si>
  <si>
    <t>Morfologie franceză 2</t>
  </si>
  <si>
    <t>Practică pedagogică de specialitate în învățământul preuniversitar limba franceza</t>
  </si>
  <si>
    <t>Practică pedagogică de specialitate în învățământul preuniversitar limba engleza</t>
  </si>
  <si>
    <t>P.23.L.III.Op.081</t>
  </si>
  <si>
    <t>P.23.L.III.Op.082</t>
  </si>
  <si>
    <t>Transformational Grammar</t>
  </si>
  <si>
    <t>Selected Topics of English Grammar</t>
  </si>
  <si>
    <t>Translation Studies</t>
  </si>
  <si>
    <t>Pragmatics</t>
  </si>
  <si>
    <t>P.23.L.III.Op.104</t>
  </si>
  <si>
    <t>P.23.L.III.Op.106</t>
  </si>
  <si>
    <t>P.23.L.III.Op.107</t>
  </si>
  <si>
    <t>Discourse Analysis</t>
  </si>
  <si>
    <t>Functional Grammar</t>
  </si>
  <si>
    <t>An Author's Life and Literary Work</t>
  </si>
  <si>
    <t>Landmarks of American Literature</t>
  </si>
  <si>
    <t>ROMÂNĂ</t>
  </si>
  <si>
    <t>ENGLEZĂ</t>
  </si>
  <si>
    <t>TRUNCHI COMUN</t>
  </si>
  <si>
    <t>TOTAL</t>
  </si>
  <si>
    <t>TOTAL SEM1-6</t>
  </si>
  <si>
    <t>FRANCEZĂ</t>
  </si>
  <si>
    <t>Techniques de communication orale en français</t>
  </si>
  <si>
    <t>Difficultés de la grammaire française</t>
  </si>
  <si>
    <t>Culture et civilisation françaises et francophones contemporaines</t>
  </si>
  <si>
    <t>Littérature et cinéma</t>
  </si>
  <si>
    <t>Analyse du discours littéraire</t>
  </si>
  <si>
    <t>Interférences culturelles et littéraires</t>
  </si>
  <si>
    <t>Introduction à la traductologie</t>
  </si>
  <si>
    <t>Activités communicatives en classe de FLE</t>
  </si>
  <si>
    <t>MUTAT DIN SEMESTRUL VI</t>
  </si>
  <si>
    <t>P.23.L.I.Op.092</t>
  </si>
  <si>
    <t>P.23.L.I.Op.093</t>
  </si>
  <si>
    <t>Literatura universală de la Antichitate la Renaștere</t>
  </si>
  <si>
    <t>Aculturații în spațiul european din Antichitate până la Renaștere</t>
  </si>
  <si>
    <t>Morfologie engleză (Nomina) 1</t>
  </si>
  <si>
    <t>Morfologie engleză (Nomina) 2</t>
  </si>
  <si>
    <t>Morfologie engleză (Verbul) 1</t>
  </si>
  <si>
    <t>Morfologie engleză (Verbul) 2</t>
  </si>
  <si>
    <t>Sintaxa limbii franceze 1</t>
  </si>
  <si>
    <t>P.23.L.II.Op.062</t>
  </si>
  <si>
    <t>Literaturi europene. De la Clasicism la Modernitate</t>
  </si>
  <si>
    <t>P.23.L.II.Op.063</t>
  </si>
  <si>
    <t>Teme și canoane literare în context european (secolele XVII- XX)</t>
  </si>
  <si>
    <t>Sintaxa limbii franceze 2</t>
  </si>
  <si>
    <t>Sintaxa propozitiei in limba engleza</t>
  </si>
  <si>
    <t>Sintaxa frazei in limba engleza</t>
  </si>
  <si>
    <t>Pragmalingvistica franceza</t>
  </si>
  <si>
    <t>Practica limbii engleze (traduceri specializate, comunicare)</t>
  </si>
  <si>
    <t>2025 - 2028</t>
  </si>
  <si>
    <t>2027 - 2028</t>
  </si>
  <si>
    <t>Activități didactice</t>
  </si>
  <si>
    <t>Studiu individual</t>
  </si>
  <si>
    <t>75 de ore</t>
  </si>
  <si>
    <t>C'</t>
  </si>
  <si>
    <t>75 DE ORE</t>
  </si>
  <si>
    <t>42 DE ORE</t>
  </si>
  <si>
    <t xml:space="preserve">    5 ECTS</t>
  </si>
  <si>
    <t>Promovarea examenului de licență</t>
  </si>
  <si>
    <t xml:space="preserve">     10 ECTS</t>
  </si>
  <si>
    <t>36 DE ORE</t>
  </si>
  <si>
    <t xml:space="preserve">Principii de conduită academică </t>
  </si>
  <si>
    <t>P.23.L.II.Op.040</t>
  </si>
  <si>
    <t>P.23.L.II.Op.045</t>
  </si>
  <si>
    <t>P.23.L.II.Fac.046</t>
  </si>
  <si>
    <t>Elaborarea lucrării de licență</t>
  </si>
  <si>
    <t>P.23.L.I.Fac.022</t>
  </si>
  <si>
    <t>Practică 1</t>
  </si>
  <si>
    <t>Practică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</si>
</sst>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D54DA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8">
    <xf numFmtId="0" fontId="0" fillId="0" borderId="0" xfId="0"/>
    <xf numFmtId="0" fontId="17" fillId="2" borderId="29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6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6" fillId="0" borderId="0" xfId="0" applyFont="1"/>
    <xf numFmtId="0" fontId="13" fillId="0" borderId="0" xfId="0" applyFont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42" xfId="0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7" fillId="0" borderId="1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4" fillId="0" borderId="60" xfId="0" applyFont="1" applyBorder="1" applyAlignment="1">
      <alignment vertical="center"/>
    </xf>
    <xf numFmtId="0" fontId="17" fillId="0" borderId="10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7" fillId="0" borderId="4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0" fillId="0" borderId="60" xfId="0" applyBorder="1"/>
    <xf numFmtId="0" fontId="17" fillId="0" borderId="5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7" fillId="0" borderId="69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44" xfId="0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8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7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2" borderId="49" xfId="0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9" xfId="0" applyBorder="1" applyAlignment="1">
      <alignment horizontal="center" vertical="center" wrapText="1"/>
    </xf>
    <xf numFmtId="0" fontId="17" fillId="0" borderId="38" xfId="0" applyFont="1" applyBorder="1" applyAlignment="1">
      <alignment horizontal="center"/>
    </xf>
    <xf numFmtId="0" fontId="0" fillId="0" borderId="43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4" xfId="0" applyBorder="1"/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7" fillId="0" borderId="5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56" xfId="0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7" fillId="0" borderId="3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7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right" vertical="center" wrapText="1"/>
    </xf>
    <xf numFmtId="0" fontId="17" fillId="0" borderId="44" xfId="0" applyFont="1" applyBorder="1" applyAlignment="1">
      <alignment horizontal="right" vertical="center" wrapText="1"/>
    </xf>
    <xf numFmtId="0" fontId="0" fillId="0" borderId="43" xfId="0" applyBorder="1" applyAlignment="1">
      <alignment horizontal="right"/>
    </xf>
    <xf numFmtId="0" fontId="0" fillId="0" borderId="56" xfId="0" applyBorder="1" applyAlignment="1">
      <alignment horizontal="right"/>
    </xf>
    <xf numFmtId="0" fontId="17" fillId="0" borderId="5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7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494"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CD54DA"/>
      <color rgb="FFCC66FF"/>
      <color rgb="FFD47AE6"/>
      <color rgb="FF00FF99"/>
      <color rgb="FFFFCC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jpeg"/><Relationship Id="rId1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1091565</xdr:colOff>
      <xdr:row>0</xdr:row>
      <xdr:rowOff>7620</xdr:rowOff>
    </xdr:from>
    <xdr:to>
      <xdr:col>11</xdr:col>
      <xdr:colOff>139065</xdr:colOff>
      <xdr:row>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EA2D5-033D-4225-9E6C-F17366E3A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5845" y="762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295910</xdr:colOff>
      <xdr:row>0</xdr:row>
      <xdr:rowOff>0</xdr:rowOff>
    </xdr:from>
    <xdr:to>
      <xdr:col>1</xdr:col>
      <xdr:colOff>1067435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316A98-95C8-4171-B427-B44C598A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0"/>
          <a:ext cx="7715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F4D7F62-88C4-415E-8D7B-99D9356446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269AC4-448E-4BED-8D53-71B9A1903E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BFCB49-6ABA-4329-ABDE-A124426ACD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21167</xdr:colOff>
      <xdr:row>0</xdr:row>
      <xdr:rowOff>0</xdr:rowOff>
    </xdr:from>
    <xdr:to>
      <xdr:col>10</xdr:col>
      <xdr:colOff>807720</xdr:colOff>
      <xdr:row>1</xdr:row>
      <xdr:rowOff>16616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5798DF-F740-4DBA-9502-4558C4DC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5087" y="0"/>
          <a:ext cx="786553" cy="74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189238C-73C5-4971-8E3A-E1B03039C6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1273175</xdr:colOff>
      <xdr:row>1</xdr:row>
      <xdr:rowOff>63500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3B8F34-8A0B-4AB6-A93A-32F7364C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44B8984-4EEC-45C4-8E45-ED05D5BBDC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0A2CBEE-967A-4E6B-8EA4-C71EDE1CA5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BB1482-FCB0-4487-B79A-BBB7BDDB90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9B9453-1ED5-4459-9703-A78880DBB8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E5F00DDE-2B2A-4676-B719-1AEB3387B0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80434</xdr:colOff>
      <xdr:row>0</xdr:row>
      <xdr:rowOff>16932</xdr:rowOff>
    </xdr:from>
    <xdr:to>
      <xdr:col>11</xdr:col>
      <xdr:colOff>65662</xdr:colOff>
      <xdr:row>1</xdr:row>
      <xdr:rowOff>8466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8149EB-CD38-4910-9E4A-D39302D0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101" y="16932"/>
          <a:ext cx="823428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60C5E6-BFE9-424B-AB13-316566C4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8260C41-BE5B-414B-A76E-0749679953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EEF3F5B-63BB-4102-A022-7F7E4B165A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7ABB775-FF74-4CEC-AC35-6FAD67C942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CEEFDE-6F05-4FCA-B246-1BADE99205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35263C-2C6F-40F6-B95A-819FE5CD62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105834</xdr:colOff>
      <xdr:row>0</xdr:row>
      <xdr:rowOff>25400</xdr:rowOff>
    </xdr:from>
    <xdr:to>
      <xdr:col>10</xdr:col>
      <xdr:colOff>846667</xdr:colOff>
      <xdr:row>1</xdr:row>
      <xdr:rowOff>4233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DEC321-4FFF-4952-86A2-14988419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767" y="25400"/>
          <a:ext cx="740833" cy="706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DEB9F2-4318-4EC2-9B44-886964C9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698D072-24E9-4330-878D-36B03D7896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1905</xdr:colOff>
      <xdr:row>0</xdr:row>
      <xdr:rowOff>7619</xdr:rowOff>
    </xdr:from>
    <xdr:to>
      <xdr:col>11</xdr:col>
      <xdr:colOff>1</xdr:colOff>
      <xdr:row>0</xdr:row>
      <xdr:rowOff>714374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0C2AFE-5291-4D3E-9559-89F60E80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485" y="7619"/>
          <a:ext cx="760096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1273175</xdr:colOff>
      <xdr:row>1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6A102B-C7AB-417B-8A56-B18F6FEC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18B355-68C8-4960-8BF0-A71064B871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1079501</xdr:colOff>
      <xdr:row>0</xdr:row>
      <xdr:rowOff>0</xdr:rowOff>
    </xdr:from>
    <xdr:to>
      <xdr:col>11</xdr:col>
      <xdr:colOff>9314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99C9EB-E1C2-41F7-B04D-5B34035E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781" y="0"/>
          <a:ext cx="63669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1058</xdr:colOff>
      <xdr:row>0</xdr:row>
      <xdr:rowOff>7619</xdr:rowOff>
    </xdr:from>
    <xdr:to>
      <xdr:col>11</xdr:col>
      <xdr:colOff>8467</xdr:colOff>
      <xdr:row>0</xdr:row>
      <xdr:rowOff>707286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4BF486-9BF8-42AC-9160-0E315753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3858" y="7619"/>
          <a:ext cx="786342" cy="69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FF4035-7A27-4CCB-A580-6D0CBEE9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4EC9A2-CF80-4EA6-A03E-F5CCAF18F4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1079501</xdr:colOff>
      <xdr:row>0</xdr:row>
      <xdr:rowOff>0</xdr:rowOff>
    </xdr:from>
    <xdr:to>
      <xdr:col>11</xdr:col>
      <xdr:colOff>9314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078508-342D-438C-ADA0-FB761AEC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781" y="0"/>
          <a:ext cx="63669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CE0EB5B-334D-4983-8609-5724F932A0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866141</xdr:colOff>
      <xdr:row>0</xdr:row>
      <xdr:rowOff>0</xdr:rowOff>
    </xdr:from>
    <xdr:to>
      <xdr:col>11</xdr:col>
      <xdr:colOff>9314</xdr:colOff>
      <xdr:row>1</xdr:row>
      <xdr:rowOff>25399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807DDD-DDF8-4016-90AD-97233360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274" y="0"/>
          <a:ext cx="785707" cy="753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0EF8B1-DF76-4CA2-833C-41F7EFC9C1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7BD3D66-AEF5-4800-B786-C33E6AD9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BAF0ED5-3FF5-45FA-AD25-959168E721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911861</xdr:colOff>
      <xdr:row>0</xdr:row>
      <xdr:rowOff>33866</xdr:rowOff>
    </xdr:from>
    <xdr:to>
      <xdr:col>10</xdr:col>
      <xdr:colOff>626534</xdr:colOff>
      <xdr:row>0</xdr:row>
      <xdr:rowOff>673946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AD6A57-A6D0-437A-B65E-50B2F3599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7994" y="33866"/>
          <a:ext cx="62907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15B04A9-488E-4C97-87D1-2FA1E7C6C2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D5751E4-4831-44A3-B5B2-BADA110C3A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AD237B-0E6A-4DCF-9D15-F2B1D4CF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19CA82-C23D-450A-8800-382470D706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1045634</xdr:colOff>
      <xdr:row>0</xdr:row>
      <xdr:rowOff>0</xdr:rowOff>
    </xdr:from>
    <xdr:to>
      <xdr:col>10</xdr:col>
      <xdr:colOff>585047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308723-5ABE-4D64-8F64-C6C5757E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9914" y="0"/>
          <a:ext cx="636693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1EA84E6-8586-493B-BD2D-9BB8C9AB24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1045634</xdr:colOff>
      <xdr:row>0</xdr:row>
      <xdr:rowOff>0</xdr:rowOff>
    </xdr:from>
    <xdr:to>
      <xdr:col>11</xdr:col>
      <xdr:colOff>71967</xdr:colOff>
      <xdr:row>1</xdr:row>
      <xdr:rowOff>8467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7C57F6-583F-411D-BCA5-AF296768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767" y="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6D754C5-7FFF-45E2-8283-0C1E72972E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4AD1EF31-35D5-4250-A194-4F3B4A40C5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E6D2292-0914-4FE3-B0C8-DD06EFEF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5414951-DC33-45FE-9FA6-3A4A4A48F3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21166</xdr:colOff>
      <xdr:row>0</xdr:row>
      <xdr:rowOff>0</xdr:rowOff>
    </xdr:from>
    <xdr:to>
      <xdr:col>11</xdr:col>
      <xdr:colOff>152399</xdr:colOff>
      <xdr:row>1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8484A-8AD6-4392-9635-C526F9D4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966" y="0"/>
          <a:ext cx="740833" cy="74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784F0D-3823-46CE-96DD-2CA5F9E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A9DB43-900F-42DD-A444-3BD70DB741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21167</xdr:colOff>
      <xdr:row>0</xdr:row>
      <xdr:rowOff>0</xdr:rowOff>
    </xdr:from>
    <xdr:to>
      <xdr:col>11</xdr:col>
      <xdr:colOff>51647</xdr:colOff>
      <xdr:row>0</xdr:row>
      <xdr:rowOff>640080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F16FDF-518D-4DE7-AADB-774CD557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2727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EF6223D-535E-4E3D-9C17-7C4902036D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21167</xdr:colOff>
      <xdr:row>0</xdr:row>
      <xdr:rowOff>0</xdr:rowOff>
    </xdr:from>
    <xdr:to>
      <xdr:col>11</xdr:col>
      <xdr:colOff>93133</xdr:colOff>
      <xdr:row>0</xdr:row>
      <xdr:rowOff>681566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854E87-E117-4731-ADA9-794116F1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967" y="0"/>
          <a:ext cx="681566" cy="681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9FA2DC-1E13-4291-AE2B-A278AD26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6B29DE-7444-4C4E-9E0A-F517889202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76E6AE-BFA2-48CF-9917-8134CADA96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21167</xdr:colOff>
      <xdr:row>0</xdr:row>
      <xdr:rowOff>0</xdr:rowOff>
    </xdr:from>
    <xdr:to>
      <xdr:col>11</xdr:col>
      <xdr:colOff>51647</xdr:colOff>
      <xdr:row>0</xdr:row>
      <xdr:rowOff>640080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745A8B-A621-402A-8201-903546A6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2727" y="0"/>
          <a:ext cx="640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8A53E7A-463C-4B22-946F-D24849CA90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21690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21167</xdr:colOff>
      <xdr:row>0</xdr:row>
      <xdr:rowOff>0</xdr:rowOff>
    </xdr:from>
    <xdr:to>
      <xdr:col>11</xdr:col>
      <xdr:colOff>143933</xdr:colOff>
      <xdr:row>1</xdr:row>
      <xdr:rowOff>4233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8A6155-DB3D-4C04-9238-2C326B3D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967" y="0"/>
          <a:ext cx="732366" cy="732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499957</xdr:colOff>
      <xdr:row>0</xdr:row>
      <xdr:rowOff>15875</xdr:rowOff>
    </xdr:from>
    <xdr:to>
      <xdr:col>1</xdr:col>
      <xdr:colOff>1271482</xdr:colOff>
      <xdr:row>1</xdr:row>
      <xdr:rowOff>59267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3D7A4B-5E43-434C-B735-068F155AD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" y="15875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AC8D-2F99-4B9F-BFE8-DABD03566CDB}">
  <dimension ref="A1:T60"/>
  <sheetViews>
    <sheetView topLeftCell="A7" zoomScaleNormal="100" zoomScaleSheetLayoutView="70" workbookViewId="0">
      <selection activeCell="E20" sqref="E20:E21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109375" customWidth="1"/>
    <col min="11" max="11" width="10.44140625" customWidth="1"/>
    <col min="12" max="13" width="4.6640625" style="4" customWidth="1"/>
    <col min="14" max="14" width="4.7773437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49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4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63"/>
      <c r="Q6" s="63"/>
      <c r="R6" s="63"/>
      <c r="S6" s="63"/>
      <c r="T6" s="63"/>
    </row>
    <row r="7" spans="1:20" ht="43.8" customHeight="1" thickBot="1" x14ac:dyDescent="0.35">
      <c r="A7" s="270"/>
      <c r="B7" s="233"/>
      <c r="C7" s="233"/>
      <c r="D7" s="233"/>
      <c r="E7" s="272"/>
      <c r="F7" s="16" t="s">
        <v>15</v>
      </c>
      <c r="G7" s="16" t="s">
        <v>16</v>
      </c>
      <c r="H7" s="16" t="s">
        <v>17</v>
      </c>
      <c r="I7" s="16" t="s">
        <v>18</v>
      </c>
      <c r="J7" s="17" t="s">
        <v>292</v>
      </c>
      <c r="K7" s="18" t="s">
        <v>293</v>
      </c>
      <c r="L7" s="280"/>
      <c r="M7" s="281"/>
      <c r="N7" s="282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63"/>
      <c r="Q8" s="63"/>
      <c r="R8" s="63"/>
      <c r="S8" s="63"/>
      <c r="T8" s="63"/>
    </row>
    <row r="9" spans="1:20" ht="15" customHeight="1" thickBot="1" x14ac:dyDescent="0.35">
      <c r="A9" s="106">
        <v>1</v>
      </c>
      <c r="B9" s="24" t="s">
        <v>101</v>
      </c>
      <c r="C9" s="21" t="s">
        <v>60</v>
      </c>
      <c r="D9" s="22" t="s">
        <v>20</v>
      </c>
      <c r="E9" s="22">
        <v>3</v>
      </c>
      <c r="F9" s="23">
        <v>1</v>
      </c>
      <c r="G9" s="24">
        <v>1</v>
      </c>
      <c r="H9" s="24"/>
      <c r="I9" s="24"/>
      <c r="J9" s="24">
        <f>SUM(F9:I9)*14</f>
        <v>28</v>
      </c>
      <c r="K9" s="24">
        <f>E9*25-J9</f>
        <v>47</v>
      </c>
      <c r="L9" s="239" t="s">
        <v>21</v>
      </c>
      <c r="M9" s="240"/>
      <c r="N9" s="241"/>
      <c r="O9">
        <f t="shared" ref="O9:O16" si="0">SUM(F9:I9)</f>
        <v>2</v>
      </c>
      <c r="Q9" s="107"/>
      <c r="R9" s="63"/>
      <c r="S9" s="63"/>
      <c r="T9" s="63"/>
    </row>
    <row r="10" spans="1:20" ht="15" customHeight="1" x14ac:dyDescent="0.3">
      <c r="A10" s="108">
        <v>2</v>
      </c>
      <c r="B10" s="44" t="s">
        <v>102</v>
      </c>
      <c r="C10" s="29" t="s">
        <v>203</v>
      </c>
      <c r="D10" s="30" t="s">
        <v>16</v>
      </c>
      <c r="E10" s="30">
        <v>3</v>
      </c>
      <c r="F10" s="27">
        <v>2</v>
      </c>
      <c r="G10" s="31">
        <v>1</v>
      </c>
      <c r="H10" s="31"/>
      <c r="I10" s="31"/>
      <c r="J10" s="31">
        <f t="shared" ref="J10:J16" si="1">SUM(F10:I10)*14</f>
        <v>42</v>
      </c>
      <c r="K10" s="31">
        <f t="shared" ref="K10:K16" si="2">E10*25-J10</f>
        <v>33</v>
      </c>
      <c r="L10" s="239" t="s">
        <v>21</v>
      </c>
      <c r="M10" s="240"/>
      <c r="N10" s="241"/>
      <c r="O10">
        <f t="shared" si="0"/>
        <v>3</v>
      </c>
      <c r="Q10" s="107"/>
      <c r="R10" s="63"/>
      <c r="S10" s="63"/>
      <c r="T10" s="63"/>
    </row>
    <row r="11" spans="1:20" ht="15" customHeight="1" x14ac:dyDescent="0.3">
      <c r="A11" s="108">
        <v>3</v>
      </c>
      <c r="B11" s="31" t="s">
        <v>103</v>
      </c>
      <c r="C11" s="29" t="s">
        <v>58</v>
      </c>
      <c r="D11" s="30" t="s">
        <v>16</v>
      </c>
      <c r="E11" s="30">
        <v>5</v>
      </c>
      <c r="F11" s="27">
        <v>2</v>
      </c>
      <c r="G11" s="31">
        <v>1</v>
      </c>
      <c r="H11" s="31"/>
      <c r="I11" s="31"/>
      <c r="J11" s="31">
        <f t="shared" si="1"/>
        <v>42</v>
      </c>
      <c r="K11" s="31">
        <f t="shared" si="2"/>
        <v>83</v>
      </c>
      <c r="L11" s="239" t="s">
        <v>21</v>
      </c>
      <c r="M11" s="240"/>
      <c r="N11" s="241"/>
      <c r="O11">
        <f t="shared" si="0"/>
        <v>3</v>
      </c>
      <c r="Q11" s="107"/>
      <c r="R11" s="63"/>
      <c r="S11" s="63"/>
      <c r="T11" s="63"/>
    </row>
    <row r="12" spans="1:20" x14ac:dyDescent="0.3">
      <c r="A12" s="108">
        <v>4</v>
      </c>
      <c r="B12" s="31" t="s">
        <v>104</v>
      </c>
      <c r="C12" s="29" t="s">
        <v>59</v>
      </c>
      <c r="D12" s="30" t="s">
        <v>16</v>
      </c>
      <c r="E12" s="30">
        <v>4</v>
      </c>
      <c r="F12" s="27">
        <v>2</v>
      </c>
      <c r="G12" s="31">
        <v>1</v>
      </c>
      <c r="H12" s="31"/>
      <c r="I12" s="31"/>
      <c r="J12" s="31">
        <f t="shared" si="1"/>
        <v>42</v>
      </c>
      <c r="K12" s="31">
        <f t="shared" si="2"/>
        <v>58</v>
      </c>
      <c r="L12" s="239" t="s">
        <v>21</v>
      </c>
      <c r="M12" s="240"/>
      <c r="N12" s="241"/>
      <c r="O12">
        <f t="shared" si="0"/>
        <v>3</v>
      </c>
      <c r="Q12" s="107"/>
      <c r="R12" s="63"/>
      <c r="S12" s="63"/>
      <c r="T12" s="63"/>
    </row>
    <row r="13" spans="1:20" x14ac:dyDescent="0.3">
      <c r="A13" s="108">
        <v>5</v>
      </c>
      <c r="B13" s="31" t="s">
        <v>105</v>
      </c>
      <c r="C13" s="29" t="s">
        <v>217</v>
      </c>
      <c r="D13" s="30" t="s">
        <v>16</v>
      </c>
      <c r="E13" s="30">
        <v>4</v>
      </c>
      <c r="F13" s="27">
        <v>2</v>
      </c>
      <c r="G13" s="31">
        <v>1</v>
      </c>
      <c r="H13" s="31"/>
      <c r="I13" s="31"/>
      <c r="J13" s="31">
        <f t="shared" si="1"/>
        <v>42</v>
      </c>
      <c r="K13" s="31">
        <f t="shared" si="2"/>
        <v>58</v>
      </c>
      <c r="L13" s="239" t="s">
        <v>21</v>
      </c>
      <c r="M13" s="240"/>
      <c r="N13" s="241"/>
      <c r="O13">
        <f t="shared" si="0"/>
        <v>3</v>
      </c>
      <c r="Q13" s="107"/>
      <c r="R13" s="63"/>
      <c r="S13" s="63"/>
      <c r="T13" s="63"/>
    </row>
    <row r="14" spans="1:20" ht="16.8" customHeight="1" x14ac:dyDescent="0.3">
      <c r="A14" s="108">
        <v>6</v>
      </c>
      <c r="B14" s="31" t="s">
        <v>106</v>
      </c>
      <c r="C14" s="29" t="s">
        <v>218</v>
      </c>
      <c r="D14" s="30" t="s">
        <v>16</v>
      </c>
      <c r="E14" s="30">
        <v>5</v>
      </c>
      <c r="F14" s="27">
        <v>2</v>
      </c>
      <c r="G14" s="31">
        <v>1</v>
      </c>
      <c r="H14" s="31"/>
      <c r="I14" s="31"/>
      <c r="J14" s="31">
        <f t="shared" si="1"/>
        <v>42</v>
      </c>
      <c r="K14" s="31">
        <f t="shared" si="2"/>
        <v>83</v>
      </c>
      <c r="L14" s="239" t="s">
        <v>21</v>
      </c>
      <c r="M14" s="240"/>
      <c r="N14" s="241"/>
      <c r="O14">
        <f t="shared" si="0"/>
        <v>3</v>
      </c>
      <c r="Q14" s="107"/>
      <c r="R14" s="63"/>
      <c r="S14" s="63"/>
      <c r="T14" s="63"/>
    </row>
    <row r="15" spans="1:20" ht="30.6" customHeight="1" x14ac:dyDescent="0.3">
      <c r="A15" s="108">
        <v>7</v>
      </c>
      <c r="B15" s="31" t="s">
        <v>107</v>
      </c>
      <c r="C15" s="29" t="s">
        <v>219</v>
      </c>
      <c r="D15" s="30" t="s">
        <v>16</v>
      </c>
      <c r="E15" s="30">
        <v>3</v>
      </c>
      <c r="F15" s="27"/>
      <c r="G15" s="31">
        <v>4</v>
      </c>
      <c r="H15" s="31"/>
      <c r="I15" s="31"/>
      <c r="J15" s="31">
        <f t="shared" si="1"/>
        <v>56</v>
      </c>
      <c r="K15" s="31">
        <f t="shared" si="2"/>
        <v>19</v>
      </c>
      <c r="L15" s="268" t="s">
        <v>22</v>
      </c>
      <c r="M15" s="268"/>
      <c r="N15" s="268"/>
      <c r="O15">
        <f t="shared" si="0"/>
        <v>4</v>
      </c>
      <c r="Q15" s="107"/>
      <c r="R15" s="63"/>
      <c r="S15" s="63"/>
      <c r="T15" s="63"/>
    </row>
    <row r="16" spans="1:20" ht="15" thickBot="1" x14ac:dyDescent="0.35">
      <c r="A16" s="109">
        <v>8</v>
      </c>
      <c r="B16" s="31" t="s">
        <v>108</v>
      </c>
      <c r="C16" s="33" t="s">
        <v>199</v>
      </c>
      <c r="D16" s="34" t="s">
        <v>15</v>
      </c>
      <c r="E16" s="34">
        <v>1</v>
      </c>
      <c r="F16" s="35"/>
      <c r="G16" s="36">
        <v>1</v>
      </c>
      <c r="H16" s="36"/>
      <c r="I16" s="36"/>
      <c r="J16" s="36">
        <f t="shared" si="1"/>
        <v>14</v>
      </c>
      <c r="K16" s="36">
        <f t="shared" si="2"/>
        <v>11</v>
      </c>
      <c r="L16" s="239" t="s">
        <v>22</v>
      </c>
      <c r="M16" s="240"/>
      <c r="N16" s="241"/>
      <c r="O16">
        <f t="shared" si="0"/>
        <v>1</v>
      </c>
      <c r="Q16" s="107"/>
      <c r="R16" s="63"/>
      <c r="S16" s="63"/>
      <c r="T16" s="63"/>
    </row>
    <row r="17" spans="1:20" ht="15" customHeight="1" thickBot="1" x14ac:dyDescent="0.35">
      <c r="A17" s="236" t="s">
        <v>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54"/>
      <c r="M17" s="254"/>
      <c r="N17" s="255"/>
      <c r="P17" s="63"/>
      <c r="Q17" s="63"/>
      <c r="R17" s="110"/>
      <c r="S17" s="63"/>
      <c r="T17" s="63"/>
    </row>
    <row r="18" spans="1:20" ht="15" customHeight="1" x14ac:dyDescent="0.3">
      <c r="A18" s="106">
        <v>9</v>
      </c>
      <c r="B18" s="41" t="s">
        <v>109</v>
      </c>
      <c r="C18" s="21" t="s">
        <v>61</v>
      </c>
      <c r="D18" s="256" t="s">
        <v>15</v>
      </c>
      <c r="E18" s="256">
        <v>2</v>
      </c>
      <c r="F18" s="258"/>
      <c r="G18" s="260">
        <v>2</v>
      </c>
      <c r="H18" s="260"/>
      <c r="I18" s="260"/>
      <c r="J18" s="260">
        <f t="shared" ref="J18" si="3">SUM(F18:I18)*14</f>
        <v>28</v>
      </c>
      <c r="K18" s="260">
        <f t="shared" ref="K18" si="4">E18*25-J18</f>
        <v>22</v>
      </c>
      <c r="L18" s="262" t="s">
        <v>21</v>
      </c>
      <c r="M18" s="263"/>
      <c r="N18" s="264"/>
      <c r="O18" s="273">
        <f>SUM(F18:I18)</f>
        <v>2</v>
      </c>
      <c r="P18" s="63"/>
      <c r="Q18" s="63"/>
      <c r="R18" s="63"/>
      <c r="S18" s="63"/>
      <c r="T18" s="63"/>
    </row>
    <row r="19" spans="1:20" ht="15" thickBot="1" x14ac:dyDescent="0.35">
      <c r="A19" s="111">
        <v>10</v>
      </c>
      <c r="B19" s="25" t="s">
        <v>110</v>
      </c>
      <c r="C19" s="29" t="s">
        <v>62</v>
      </c>
      <c r="D19" s="257"/>
      <c r="E19" s="257"/>
      <c r="F19" s="259"/>
      <c r="G19" s="261"/>
      <c r="H19" s="261"/>
      <c r="I19" s="261"/>
      <c r="J19" s="261"/>
      <c r="K19" s="261"/>
      <c r="L19" s="265"/>
      <c r="M19" s="266"/>
      <c r="N19" s="267"/>
      <c r="O19" s="273"/>
      <c r="P19" s="63"/>
      <c r="Q19" s="63"/>
      <c r="R19" s="63"/>
      <c r="S19" s="63"/>
      <c r="T19" s="63"/>
    </row>
    <row r="20" spans="1:20" x14ac:dyDescent="0.3">
      <c r="A20" s="244" t="s">
        <v>23</v>
      </c>
      <c r="B20" s="245"/>
      <c r="C20" s="245"/>
      <c r="D20" s="112" t="s">
        <v>24</v>
      </c>
      <c r="E20" s="362">
        <f t="shared" ref="E20:K20" si="5">SUM(E9:E19)</f>
        <v>30</v>
      </c>
      <c r="F20" s="114">
        <f t="shared" si="5"/>
        <v>11</v>
      </c>
      <c r="G20" s="115">
        <f t="shared" si="5"/>
        <v>13</v>
      </c>
      <c r="H20" s="115">
        <f t="shared" si="5"/>
        <v>0</v>
      </c>
      <c r="I20" s="115">
        <f t="shared" si="5"/>
        <v>0</v>
      </c>
      <c r="J20" s="248">
        <f t="shared" si="5"/>
        <v>336</v>
      </c>
      <c r="K20" s="248">
        <f t="shared" si="5"/>
        <v>414</v>
      </c>
      <c r="L20" s="115" t="s">
        <v>25</v>
      </c>
      <c r="M20" s="250" t="s">
        <v>26</v>
      </c>
      <c r="N20" s="251"/>
      <c r="P20" s="63"/>
      <c r="Q20" s="63"/>
      <c r="R20" s="63"/>
      <c r="S20" s="63"/>
      <c r="T20" s="63"/>
    </row>
    <row r="21" spans="1:20" ht="15" thickBot="1" x14ac:dyDescent="0.35">
      <c r="A21" s="244"/>
      <c r="B21" s="245"/>
      <c r="C21" s="245"/>
      <c r="D21" s="116" t="s">
        <v>27</v>
      </c>
      <c r="E21" s="346"/>
      <c r="F21" s="117">
        <f>COUNT(F9:F19)</f>
        <v>6</v>
      </c>
      <c r="G21" s="118">
        <f>COUNT(G9:G19)</f>
        <v>9</v>
      </c>
      <c r="H21" s="118">
        <f>COUNT(H9:H19)</f>
        <v>0</v>
      </c>
      <c r="I21" s="118">
        <f>COUNT(I9:I19)</f>
        <v>0</v>
      </c>
      <c r="J21" s="249"/>
      <c r="K21" s="249"/>
      <c r="L21" s="36">
        <f>COUNTIF(L1:L20,"=E")</f>
        <v>7</v>
      </c>
      <c r="M21" s="252">
        <f>COUNTIF(L1:L20,"=V")</f>
        <v>2</v>
      </c>
      <c r="N21" s="253"/>
      <c r="P21" s="63" t="s">
        <v>257</v>
      </c>
      <c r="Q21" s="63" t="s">
        <v>262</v>
      </c>
      <c r="R21" s="63" t="s">
        <v>259</v>
      </c>
      <c r="S21" s="63"/>
      <c r="T21" s="63"/>
    </row>
    <row r="22" spans="1:20" ht="15" customHeight="1" thickBot="1" x14ac:dyDescent="0.35">
      <c r="A22" s="236" t="s">
        <v>54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8"/>
      <c r="P22" s="63">
        <f>SUM(O10:O12)</f>
        <v>9</v>
      </c>
      <c r="Q22" s="63">
        <f>SUM(O13:O15)</f>
        <v>10</v>
      </c>
      <c r="R22" s="63">
        <f>SUM(O9, O16, O18)</f>
        <v>5</v>
      </c>
      <c r="S22" s="63"/>
      <c r="T22" s="63"/>
    </row>
    <row r="23" spans="1:20" ht="15" customHeight="1" x14ac:dyDescent="0.3">
      <c r="A23" s="106">
        <v>11</v>
      </c>
      <c r="B23" s="41" t="s">
        <v>111</v>
      </c>
      <c r="C23" s="21" t="s">
        <v>205</v>
      </c>
      <c r="D23" s="120" t="s">
        <v>15</v>
      </c>
      <c r="E23" s="22">
        <v>2</v>
      </c>
      <c r="F23" s="23">
        <v>2</v>
      </c>
      <c r="G23" s="24"/>
      <c r="H23" s="24"/>
      <c r="I23" s="24"/>
      <c r="J23" s="24">
        <f t="shared" ref="J23:J25" si="6">SUM(F23:I23)*14</f>
        <v>28</v>
      </c>
      <c r="K23" s="24">
        <f t="shared" ref="K23:K25" si="7">E23*25-J23</f>
        <v>22</v>
      </c>
      <c r="L23" s="239" t="s">
        <v>22</v>
      </c>
      <c r="M23" s="240"/>
      <c r="N23" s="241"/>
      <c r="P23" s="63"/>
      <c r="Q23" s="73"/>
      <c r="R23" s="63"/>
      <c r="S23" s="63"/>
      <c r="T23" s="63"/>
    </row>
    <row r="24" spans="1:20" ht="15" customHeight="1" x14ac:dyDescent="0.3">
      <c r="A24" s="106">
        <v>12</v>
      </c>
      <c r="B24" s="25" t="s">
        <v>112</v>
      </c>
      <c r="C24" s="29" t="s">
        <v>206</v>
      </c>
      <c r="D24" s="120" t="s">
        <v>15</v>
      </c>
      <c r="E24" s="22">
        <v>2</v>
      </c>
      <c r="F24" s="23">
        <v>2</v>
      </c>
      <c r="G24" s="24"/>
      <c r="H24" s="24"/>
      <c r="I24" s="24"/>
      <c r="J24" s="31">
        <f t="shared" si="6"/>
        <v>28</v>
      </c>
      <c r="K24" s="31">
        <f t="shared" si="7"/>
        <v>22</v>
      </c>
      <c r="L24" s="239" t="s">
        <v>22</v>
      </c>
      <c r="M24" s="240"/>
      <c r="N24" s="241"/>
      <c r="P24" s="63"/>
      <c r="Q24" s="73"/>
      <c r="R24" s="121"/>
      <c r="S24" s="121"/>
      <c r="T24" s="121"/>
    </row>
    <row r="25" spans="1:20" ht="15" customHeight="1" x14ac:dyDescent="0.3">
      <c r="A25" s="108">
        <v>13</v>
      </c>
      <c r="B25" s="25" t="s">
        <v>113</v>
      </c>
      <c r="C25" s="29" t="s">
        <v>28</v>
      </c>
      <c r="D25" s="122" t="s">
        <v>15</v>
      </c>
      <c r="E25" s="30">
        <v>5</v>
      </c>
      <c r="F25" s="27">
        <v>2</v>
      </c>
      <c r="G25" s="31">
        <v>2</v>
      </c>
      <c r="H25" s="31"/>
      <c r="I25" s="31"/>
      <c r="J25" s="31">
        <f t="shared" si="6"/>
        <v>56</v>
      </c>
      <c r="K25" s="31">
        <f t="shared" si="7"/>
        <v>69</v>
      </c>
      <c r="L25" s="239" t="s">
        <v>21</v>
      </c>
      <c r="M25" s="240"/>
      <c r="N25" s="241"/>
      <c r="P25" s="63"/>
      <c r="Q25" s="73"/>
      <c r="R25" s="121"/>
      <c r="S25" s="121"/>
      <c r="T25" s="121"/>
    </row>
    <row r="26" spans="1:20" ht="15.75" customHeight="1" thickBot="1" x14ac:dyDescent="0.35">
      <c r="A26" s="111">
        <v>14</v>
      </c>
      <c r="B26" s="25" t="s">
        <v>114</v>
      </c>
      <c r="C26" s="29" t="s">
        <v>29</v>
      </c>
      <c r="D26" s="1" t="s">
        <v>295</v>
      </c>
      <c r="E26" s="123">
        <v>3</v>
      </c>
      <c r="F26" s="124"/>
      <c r="G26" s="124"/>
      <c r="H26" s="124"/>
      <c r="I26" s="124"/>
      <c r="J26" s="242" t="s">
        <v>294</v>
      </c>
      <c r="K26" s="243"/>
      <c r="L26" s="239" t="s">
        <v>22</v>
      </c>
      <c r="M26" s="240"/>
      <c r="N26" s="241"/>
      <c r="P26" s="63"/>
      <c r="Q26" s="73"/>
      <c r="R26" s="63"/>
      <c r="S26" s="63"/>
      <c r="T26" s="63"/>
    </row>
    <row r="27" spans="1:20" ht="15.75" customHeight="1" thickBot="1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P27" s="38"/>
      <c r="Q27" s="73"/>
      <c r="R27" s="81"/>
      <c r="S27" s="81"/>
      <c r="T27" s="81"/>
    </row>
    <row r="28" spans="1:20" ht="15.75" customHeight="1" x14ac:dyDescent="0.3">
      <c r="B28" s="223" t="s">
        <v>30</v>
      </c>
      <c r="C28" s="90" t="s">
        <v>31</v>
      </c>
      <c r="D28" s="226">
        <f>SUM(F9:I16)</f>
        <v>22</v>
      </c>
      <c r="E28" s="227"/>
      <c r="F28" s="227"/>
      <c r="G28" s="227"/>
      <c r="H28" s="227"/>
      <c r="I28" s="227"/>
      <c r="J28" s="227"/>
      <c r="K28" s="227"/>
      <c r="L28" s="227"/>
      <c r="M28" s="228"/>
      <c r="O28" s="91" t="s">
        <v>260</v>
      </c>
      <c r="P28" s="92">
        <f>SUM(D28, D29)</f>
        <v>24</v>
      </c>
      <c r="Q28" s="92">
        <f>SUM(P22, Q22, R22)</f>
        <v>24</v>
      </c>
      <c r="R28" s="81"/>
      <c r="S28" s="81"/>
      <c r="T28" s="81"/>
    </row>
    <row r="29" spans="1:20" ht="15.75" customHeight="1" x14ac:dyDescent="0.3">
      <c r="B29" s="224"/>
      <c r="C29" s="93" t="s">
        <v>32</v>
      </c>
      <c r="D29" s="229">
        <f>SUM(F18:I19)</f>
        <v>2</v>
      </c>
      <c r="E29" s="230"/>
      <c r="F29" s="230"/>
      <c r="G29" s="230"/>
      <c r="H29" s="230"/>
      <c r="I29" s="230"/>
      <c r="J29" s="230"/>
      <c r="K29" s="230"/>
      <c r="L29" s="230"/>
      <c r="M29" s="231"/>
      <c r="P29" s="38"/>
      <c r="Q29" s="73"/>
      <c r="R29" s="81"/>
      <c r="S29" s="81"/>
      <c r="T29" s="81"/>
    </row>
    <row r="30" spans="1:20" ht="15.75" customHeight="1" thickBot="1" x14ac:dyDescent="0.35">
      <c r="B30" s="225"/>
      <c r="C30" s="95" t="s">
        <v>33</v>
      </c>
      <c r="D30" s="232">
        <f>SUM(F23:I26)</f>
        <v>8</v>
      </c>
      <c r="E30" s="233"/>
      <c r="F30" s="233"/>
      <c r="G30" s="233"/>
      <c r="H30" s="233"/>
      <c r="I30" s="233"/>
      <c r="J30" s="233"/>
      <c r="K30" s="233"/>
      <c r="L30" s="233"/>
      <c r="M30" s="234"/>
      <c r="P30" s="38"/>
      <c r="Q30" s="73"/>
      <c r="R30" s="81"/>
      <c r="S30" s="81"/>
      <c r="T30" s="81"/>
    </row>
    <row r="31" spans="1:20" s="103" customFormat="1" ht="15.75" customHeight="1" x14ac:dyDescent="0.2">
      <c r="A31" s="100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P31" s="126"/>
      <c r="Q31" s="127"/>
      <c r="R31" s="128"/>
      <c r="S31" s="128"/>
      <c r="T31" s="128"/>
    </row>
    <row r="32" spans="1:20" ht="18" customHeight="1" x14ac:dyDescent="0.3">
      <c r="B32" s="6" t="s">
        <v>34</v>
      </c>
      <c r="C32" s="11"/>
      <c r="D32" s="15"/>
      <c r="E32" s="216" t="s">
        <v>35</v>
      </c>
      <c r="F32" s="216"/>
      <c r="G32" s="6"/>
      <c r="H32" s="15"/>
      <c r="I32" s="15"/>
      <c r="J32" s="235" t="s">
        <v>36</v>
      </c>
      <c r="K32" s="235"/>
      <c r="L32" s="235"/>
      <c r="M32" s="235"/>
      <c r="P32" s="13"/>
      <c r="Q32" s="73"/>
      <c r="R32" s="217"/>
      <c r="S32" s="217"/>
      <c r="T32" s="217"/>
    </row>
    <row r="33" spans="2:20" ht="15" customHeight="1" x14ac:dyDescent="0.3">
      <c r="B33" s="218" t="s">
        <v>37</v>
      </c>
      <c r="C33" s="218"/>
      <c r="D33" s="219" t="s">
        <v>64</v>
      </c>
      <c r="E33" s="219"/>
      <c r="F33" s="219"/>
      <c r="G33" s="219"/>
      <c r="H33" s="219"/>
      <c r="I33" s="219"/>
      <c r="J33" s="220" t="s">
        <v>63</v>
      </c>
      <c r="K33" s="220"/>
      <c r="L33" s="220"/>
      <c r="M33" s="220"/>
      <c r="P33" s="13"/>
      <c r="Q33" s="73"/>
      <c r="R33" s="13"/>
      <c r="S33" s="13"/>
      <c r="T33" s="13"/>
    </row>
    <row r="34" spans="2:20" ht="1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P34" s="97"/>
      <c r="Q34" s="73"/>
      <c r="R34" s="13"/>
      <c r="S34" s="13"/>
      <c r="T34" s="13"/>
    </row>
    <row r="35" spans="2:20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P35" s="97"/>
      <c r="Q35" s="73"/>
      <c r="R35" s="13"/>
      <c r="S35" s="13"/>
      <c r="T35" s="13"/>
    </row>
    <row r="36" spans="2:20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20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0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20" ht="15" customHeight="1" x14ac:dyDescent="0.3">
      <c r="B41" s="15"/>
      <c r="C41" s="15"/>
      <c r="H41" s="6"/>
      <c r="I41" s="6"/>
      <c r="J41" s="15"/>
      <c r="K41" s="15"/>
      <c r="L41" s="15"/>
    </row>
    <row r="42" spans="2:20" ht="15" customHeight="1" x14ac:dyDescent="0.3">
      <c r="B42" s="15"/>
      <c r="C42" s="15"/>
      <c r="H42" s="6"/>
      <c r="I42" s="6"/>
      <c r="J42" s="15"/>
      <c r="K42" s="15"/>
      <c r="L42" s="15"/>
    </row>
    <row r="43" spans="2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20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ht="15" customHeight="1" x14ac:dyDescent="0.3">
      <c r="A51" s="221" t="s">
        <v>55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ht="15" customHeight="1" x14ac:dyDescent="0.3">
      <c r="A52" s="222" t="s">
        <v>38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</row>
    <row r="53" spans="1:13" x14ac:dyDescent="0.3">
      <c r="B53" s="15"/>
      <c r="C53" s="15"/>
      <c r="D53" s="6"/>
      <c r="E53" s="6"/>
      <c r="F53" s="6"/>
      <c r="G53" s="6"/>
      <c r="H53" s="15"/>
      <c r="I53" s="15"/>
      <c r="J53" s="15"/>
      <c r="K53" s="15"/>
      <c r="L53" s="15"/>
    </row>
    <row r="54" spans="1:13" x14ac:dyDescent="0.3">
      <c r="B54" s="15"/>
      <c r="C54" s="15"/>
      <c r="D54" s="6"/>
      <c r="E54" s="6"/>
      <c r="F54" s="6"/>
      <c r="G54" s="6"/>
      <c r="H54" s="15"/>
      <c r="I54" s="15"/>
      <c r="J54" s="15"/>
      <c r="K54" s="15"/>
      <c r="L54" s="15"/>
    </row>
    <row r="55" spans="1:13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x14ac:dyDescent="0.3">
      <c r="B56" s="15"/>
      <c r="C56" s="15"/>
      <c r="D56" s="15"/>
      <c r="E56" s="216"/>
      <c r="F56" s="216"/>
      <c r="G56" s="216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216"/>
      <c r="F57" s="216"/>
      <c r="G57" s="216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</sheetData>
  <sheetProtection formatCells="0" formatRows="0" insertRows="0" insertHyperlinks="0" deleteRows="0" sort="0" autoFilter="0" pivotTables="0"/>
  <protectedRanges>
    <protectedRange sqref="C3:G4 D2 K1:L2 A9:A16 J33 A25:B26 A23:N24 D33 A18:N19 C9:N16 T23:XFD24 T18:XFD19 T9:XFD16" name="Editabil"/>
    <protectedRange sqref="B9:B16" name="Editabil_1"/>
    <protectedRange sqref="O23:S24 O18:S19 O9:S16" name="Editabil_2"/>
  </protectedRanges>
  <mergeCells count="63">
    <mergeCell ref="O18:O19"/>
    <mergeCell ref="C3:G3"/>
    <mergeCell ref="K3:L3"/>
    <mergeCell ref="D1:H1"/>
    <mergeCell ref="K1:L1"/>
    <mergeCell ref="B2:C2"/>
    <mergeCell ref="D2:H2"/>
    <mergeCell ref="K2:L2"/>
    <mergeCell ref="L13:N13"/>
    <mergeCell ref="C4:G4"/>
    <mergeCell ref="K4:L4"/>
    <mergeCell ref="F6:I6"/>
    <mergeCell ref="J6:K6"/>
    <mergeCell ref="L6:N7"/>
    <mergeCell ref="A8:N8"/>
    <mergeCell ref="L9:N9"/>
    <mergeCell ref="A6:A7"/>
    <mergeCell ref="B6:B7"/>
    <mergeCell ref="C6:C7"/>
    <mergeCell ref="D6:D7"/>
    <mergeCell ref="E6:E7"/>
    <mergeCell ref="L10:N10"/>
    <mergeCell ref="L11:N11"/>
    <mergeCell ref="L12:N12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J18:J19"/>
    <mergeCell ref="K18:K19"/>
    <mergeCell ref="L18:N19"/>
    <mergeCell ref="A20:C21"/>
    <mergeCell ref="E20:E21"/>
    <mergeCell ref="J20:J21"/>
    <mergeCell ref="K20:K21"/>
    <mergeCell ref="M20:N20"/>
    <mergeCell ref="M21:N21"/>
    <mergeCell ref="A22:N22"/>
    <mergeCell ref="L23:N23"/>
    <mergeCell ref="L24:N24"/>
    <mergeCell ref="L25:N25"/>
    <mergeCell ref="L26:N26"/>
    <mergeCell ref="J26:K26"/>
    <mergeCell ref="B28:B30"/>
    <mergeCell ref="D28:M28"/>
    <mergeCell ref="D29:M29"/>
    <mergeCell ref="D30:M30"/>
    <mergeCell ref="E32:F32"/>
    <mergeCell ref="J32:M32"/>
    <mergeCell ref="E56:G56"/>
    <mergeCell ref="E57:G57"/>
    <mergeCell ref="R32:T32"/>
    <mergeCell ref="B33:C33"/>
    <mergeCell ref="D33:I33"/>
    <mergeCell ref="J33:M33"/>
    <mergeCell ref="A51:M51"/>
    <mergeCell ref="A52:M52"/>
  </mergeCells>
  <conditionalFormatting sqref="D1:D7 D9:D16 D18 D20:D21 D23:D48">
    <cfRule type="cellIs" dxfId="493" priority="1" stopIfTrue="1" operator="equal">
      <formula>"DI"</formula>
    </cfRule>
    <cfRule type="cellIs" dxfId="492" priority="2" stopIfTrue="1" operator="equal">
      <formula>"DJ"</formula>
    </cfRule>
    <cfRule type="cellIs" dxfId="491" priority="3" stopIfTrue="1" operator="equal">
      <formula>"DM"</formula>
    </cfRule>
    <cfRule type="cellIs" dxfId="490" priority="4" stopIfTrue="1" operator="equal">
      <formula>"D"</formula>
    </cfRule>
    <cfRule type="cellIs" dxfId="489" priority="5" operator="equal">
      <formula>"SI"</formula>
    </cfRule>
    <cfRule type="cellIs" dxfId="488" priority="6" operator="equal">
      <formula>"SJ"</formula>
    </cfRule>
    <cfRule type="cellIs" dxfId="487" priority="7" operator="equal">
      <formula>"SM"</formula>
    </cfRule>
    <cfRule type="cellIs" dxfId="486" priority="8" operator="equal">
      <formula>"S"</formula>
    </cfRule>
    <cfRule type="cellIs" dxfId="485" priority="9" operator="equal">
      <formula>"C"</formula>
    </cfRule>
    <cfRule type="cellIs" dxfId="48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C818-6274-463D-B4E6-3E69188D3C9D}">
  <dimension ref="A1:T67"/>
  <sheetViews>
    <sheetView topLeftCell="C15" zoomScaleNormal="100" zoomScaleSheetLayoutView="70" workbookViewId="0">
      <selection activeCell="J30" sqref="J30:K30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5546875" customWidth="1"/>
    <col min="11" max="11" width="12" customWidth="1"/>
    <col min="12" max="13" width="4.6640625" style="4" customWidth="1"/>
    <col min="14" max="14" width="3.8867187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291</v>
      </c>
      <c r="L2" s="218"/>
      <c r="P2" s="13"/>
      <c r="Q2" s="13"/>
      <c r="R2" s="13"/>
      <c r="S2" s="13"/>
      <c r="T2" s="1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50</v>
      </c>
      <c r="L3" s="218"/>
      <c r="P3" s="13"/>
      <c r="Q3" s="13"/>
      <c r="R3" s="13"/>
      <c r="S3" s="13"/>
      <c r="T3" s="1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13"/>
      <c r="Q4" s="13"/>
      <c r="R4" s="13"/>
      <c r="S4" s="13"/>
      <c r="T4" s="1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13"/>
      <c r="Q5" s="13"/>
      <c r="R5" s="13"/>
      <c r="S5" s="13"/>
      <c r="T5" s="1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13"/>
      <c r="Q6" s="13"/>
      <c r="R6" s="13"/>
      <c r="S6" s="13"/>
      <c r="T6" s="1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280"/>
      <c r="M7" s="281"/>
      <c r="N7" s="282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13"/>
      <c r="Q8" s="13"/>
      <c r="R8" s="13"/>
      <c r="S8" s="13"/>
      <c r="T8" s="13"/>
    </row>
    <row r="9" spans="1:20" ht="15" customHeight="1" x14ac:dyDescent="0.3">
      <c r="A9" s="158">
        <v>1</v>
      </c>
      <c r="B9" s="192" t="s">
        <v>159</v>
      </c>
      <c r="C9" s="52" t="s">
        <v>82</v>
      </c>
      <c r="D9" s="66" t="s">
        <v>16</v>
      </c>
      <c r="E9" s="66">
        <v>5</v>
      </c>
      <c r="F9" s="146">
        <v>2</v>
      </c>
      <c r="G9" s="69">
        <v>1</v>
      </c>
      <c r="H9" s="69"/>
      <c r="I9" s="69"/>
      <c r="J9" s="69">
        <f>SUM(F9:I9)*14</f>
        <v>42</v>
      </c>
      <c r="K9" s="69">
        <f>E9*25-J9</f>
        <v>83</v>
      </c>
      <c r="L9" s="297" t="s">
        <v>21</v>
      </c>
      <c r="M9" s="298"/>
      <c r="N9" s="299"/>
      <c r="O9">
        <f>SUM(F9:I9)</f>
        <v>3</v>
      </c>
      <c r="P9" s="13"/>
      <c r="Q9" s="13"/>
      <c r="R9" s="13"/>
      <c r="S9" s="13"/>
      <c r="T9" s="13"/>
    </row>
    <row r="10" spans="1:20" ht="32.4" customHeight="1" x14ac:dyDescent="0.3">
      <c r="A10" s="179">
        <v>2</v>
      </c>
      <c r="B10" s="141" t="s">
        <v>160</v>
      </c>
      <c r="C10" s="33" t="s">
        <v>83</v>
      </c>
      <c r="D10" s="76" t="s">
        <v>16</v>
      </c>
      <c r="E10" s="76">
        <v>5</v>
      </c>
      <c r="F10" s="72">
        <v>2</v>
      </c>
      <c r="G10" s="79">
        <v>1</v>
      </c>
      <c r="H10" s="79"/>
      <c r="I10" s="79"/>
      <c r="J10" s="79">
        <f>SUM(F10:I10)*14</f>
        <v>42</v>
      </c>
      <c r="K10" s="79">
        <f>E10*25-J10</f>
        <v>83</v>
      </c>
      <c r="L10" s="328" t="s">
        <v>21</v>
      </c>
      <c r="M10" s="329"/>
      <c r="N10" s="305"/>
      <c r="O10">
        <f>SUM(F10:I10)</f>
        <v>3</v>
      </c>
      <c r="P10" s="13"/>
      <c r="Q10" s="13"/>
      <c r="R10" s="13"/>
      <c r="S10" s="13"/>
      <c r="T10" s="13"/>
    </row>
    <row r="11" spans="1:20" ht="20.399999999999999" customHeight="1" x14ac:dyDescent="0.3">
      <c r="A11" s="179">
        <v>3</v>
      </c>
      <c r="B11" s="141" t="s">
        <v>161</v>
      </c>
      <c r="C11" s="33" t="s">
        <v>236</v>
      </c>
      <c r="D11" s="76" t="s">
        <v>16</v>
      </c>
      <c r="E11" s="76">
        <v>3</v>
      </c>
      <c r="F11" s="72">
        <v>2</v>
      </c>
      <c r="G11" s="79">
        <v>1</v>
      </c>
      <c r="H11" s="79"/>
      <c r="I11" s="79"/>
      <c r="J11" s="79">
        <f>SUM(F11:I11)*14</f>
        <v>42</v>
      </c>
      <c r="K11" s="79">
        <f>E11*25-J11</f>
        <v>33</v>
      </c>
      <c r="L11" s="328" t="s">
        <v>21</v>
      </c>
      <c r="M11" s="329"/>
      <c r="N11" s="305"/>
      <c r="O11">
        <f>SUM(F11:I11)</f>
        <v>3</v>
      </c>
      <c r="P11" s="13"/>
      <c r="Q11" s="13"/>
      <c r="R11" s="13"/>
      <c r="S11" s="13"/>
      <c r="T11" s="13"/>
    </row>
    <row r="12" spans="1:20" ht="20.399999999999999" customHeight="1" x14ac:dyDescent="0.3">
      <c r="A12" s="190"/>
      <c r="B12" s="141" t="s">
        <v>161</v>
      </c>
      <c r="C12" s="186" t="s">
        <v>286</v>
      </c>
      <c r="D12" s="193" t="s">
        <v>16</v>
      </c>
      <c r="E12" s="83">
        <v>2</v>
      </c>
      <c r="F12" s="143">
        <v>1</v>
      </c>
      <c r="G12" s="61">
        <v>1</v>
      </c>
      <c r="H12" s="61"/>
      <c r="I12" s="61"/>
      <c r="J12" s="61"/>
      <c r="K12" s="61"/>
      <c r="L12" s="141"/>
      <c r="M12" s="142" t="s">
        <v>21</v>
      </c>
      <c r="N12" s="143"/>
      <c r="O12">
        <f>SUM(F12:I12)</f>
        <v>2</v>
      </c>
      <c r="P12" s="13"/>
      <c r="Q12" s="13"/>
      <c r="R12" s="13"/>
      <c r="S12" s="13"/>
      <c r="T12" s="13"/>
    </row>
    <row r="13" spans="1:20" ht="34.799999999999997" customHeight="1" thickBot="1" x14ac:dyDescent="0.35">
      <c r="A13" s="190">
        <v>4</v>
      </c>
      <c r="B13" s="141" t="s">
        <v>162</v>
      </c>
      <c r="C13" s="52" t="s">
        <v>237</v>
      </c>
      <c r="D13" s="83" t="s">
        <v>16</v>
      </c>
      <c r="E13" s="83">
        <v>4</v>
      </c>
      <c r="F13" s="143"/>
      <c r="G13" s="61">
        <v>3</v>
      </c>
      <c r="H13" s="61"/>
      <c r="I13" s="61"/>
      <c r="J13" s="61">
        <f t="shared" ref="J13" si="0">SUM(F13:I13)*14</f>
        <v>42</v>
      </c>
      <c r="K13" s="61">
        <f t="shared" ref="K13" si="1">E13*25-J13</f>
        <v>58</v>
      </c>
      <c r="L13" s="294" t="s">
        <v>21</v>
      </c>
      <c r="M13" s="295"/>
      <c r="N13" s="296"/>
      <c r="O13">
        <f>SUM(F13:I13)</f>
        <v>3</v>
      </c>
      <c r="P13" s="13"/>
      <c r="Q13" s="13"/>
      <c r="R13" s="13"/>
      <c r="S13" s="13"/>
      <c r="T13" s="13"/>
    </row>
    <row r="14" spans="1:20" ht="14.4" customHeight="1" thickBot="1" x14ac:dyDescent="0.35">
      <c r="A14" s="283" t="s">
        <v>53</v>
      </c>
      <c r="B14" s="284"/>
      <c r="C14" s="284"/>
      <c r="D14" s="284"/>
      <c r="E14" s="284"/>
      <c r="F14" s="278"/>
      <c r="G14" s="284"/>
      <c r="H14" s="284"/>
      <c r="I14" s="284"/>
      <c r="J14" s="284"/>
      <c r="K14" s="284"/>
      <c r="L14" s="278"/>
      <c r="M14" s="278"/>
      <c r="N14" s="279"/>
      <c r="P14" s="13"/>
      <c r="Q14" s="13"/>
      <c r="R14" s="13"/>
      <c r="S14" s="13"/>
      <c r="T14" s="13"/>
    </row>
    <row r="15" spans="1:20" ht="15" customHeight="1" x14ac:dyDescent="0.3">
      <c r="A15" s="158">
        <v>5</v>
      </c>
      <c r="B15" s="192" t="s">
        <v>163</v>
      </c>
      <c r="C15" s="52" t="s">
        <v>60</v>
      </c>
      <c r="D15" s="376" t="s">
        <v>20</v>
      </c>
      <c r="E15" s="378">
        <v>3</v>
      </c>
      <c r="F15" s="293"/>
      <c r="G15" s="371">
        <v>2</v>
      </c>
      <c r="H15" s="371"/>
      <c r="I15" s="371"/>
      <c r="J15" s="371">
        <f t="shared" ref="J15:J21" si="2">SUM(F15:I15)*14</f>
        <v>28</v>
      </c>
      <c r="K15" s="371">
        <f t="shared" ref="K15:K21" si="3">E15*25-J15</f>
        <v>47</v>
      </c>
      <c r="L15" s="294" t="s">
        <v>22</v>
      </c>
      <c r="M15" s="295"/>
      <c r="N15" s="296"/>
      <c r="O15">
        <f>SUM(F15:I15)</f>
        <v>2</v>
      </c>
      <c r="P15" s="13"/>
      <c r="Q15" s="13"/>
      <c r="R15" s="13"/>
      <c r="S15" s="13"/>
      <c r="T15" s="13"/>
    </row>
    <row r="16" spans="1:20" ht="15" customHeight="1" thickBot="1" x14ac:dyDescent="0.35">
      <c r="A16" s="194">
        <v>6</v>
      </c>
      <c r="B16" s="141" t="s">
        <v>164</v>
      </c>
      <c r="C16" s="33" t="s">
        <v>84</v>
      </c>
      <c r="D16" s="377"/>
      <c r="E16" s="378"/>
      <c r="F16" s="293"/>
      <c r="G16" s="371"/>
      <c r="H16" s="372"/>
      <c r="I16" s="372"/>
      <c r="J16" s="372"/>
      <c r="K16" s="372"/>
      <c r="L16" s="297"/>
      <c r="M16" s="298"/>
      <c r="N16" s="299"/>
      <c r="P16" s="13"/>
      <c r="Q16" s="13"/>
      <c r="R16" s="13"/>
      <c r="S16" s="13"/>
      <c r="T16" s="13"/>
    </row>
    <row r="17" spans="1:20" x14ac:dyDescent="0.3">
      <c r="A17" s="195">
        <v>11</v>
      </c>
      <c r="B17" s="196" t="s">
        <v>165</v>
      </c>
      <c r="C17" s="181" t="s">
        <v>85</v>
      </c>
      <c r="D17" s="373" t="s">
        <v>16</v>
      </c>
      <c r="E17" s="293">
        <v>2</v>
      </c>
      <c r="F17" s="293">
        <v>1</v>
      </c>
      <c r="G17" s="293">
        <v>1</v>
      </c>
      <c r="H17" s="375"/>
      <c r="I17" s="375"/>
      <c r="J17" s="375">
        <f>SUM(F17:I17)*14</f>
        <v>28</v>
      </c>
      <c r="K17" s="375">
        <f>E17*25-J17</f>
        <v>22</v>
      </c>
      <c r="L17" s="294" t="s">
        <v>22</v>
      </c>
      <c r="M17" s="295"/>
      <c r="N17" s="296"/>
      <c r="O17">
        <f>SUM(F17:I17)</f>
        <v>2</v>
      </c>
      <c r="P17" s="13"/>
      <c r="Q17" s="13"/>
      <c r="R17" s="13"/>
      <c r="S17" s="13"/>
      <c r="T17" s="13"/>
    </row>
    <row r="18" spans="1:20" ht="15" thickBot="1" x14ac:dyDescent="0.35">
      <c r="A18" s="194">
        <v>12</v>
      </c>
      <c r="B18" s="159" t="s">
        <v>166</v>
      </c>
      <c r="C18" s="49" t="s">
        <v>86</v>
      </c>
      <c r="D18" s="374"/>
      <c r="E18" s="293"/>
      <c r="F18" s="293"/>
      <c r="G18" s="293"/>
      <c r="H18" s="371"/>
      <c r="I18" s="371"/>
      <c r="J18" s="371"/>
      <c r="K18" s="371"/>
      <c r="L18" s="297"/>
      <c r="M18" s="298"/>
      <c r="N18" s="299"/>
      <c r="P18" s="13"/>
      <c r="Q18" s="13"/>
      <c r="R18" s="13"/>
      <c r="S18" s="13"/>
      <c r="T18" s="13"/>
    </row>
    <row r="19" spans="1:20" x14ac:dyDescent="0.3">
      <c r="A19" s="197">
        <v>13</v>
      </c>
      <c r="B19" s="173" t="s">
        <v>167</v>
      </c>
      <c r="C19" s="185" t="s">
        <v>247</v>
      </c>
      <c r="D19" s="373" t="s">
        <v>16</v>
      </c>
      <c r="E19" s="293">
        <v>3</v>
      </c>
      <c r="F19" s="293">
        <v>1</v>
      </c>
      <c r="G19" s="293">
        <v>1</v>
      </c>
      <c r="H19" s="371"/>
      <c r="I19" s="371"/>
      <c r="J19" s="375">
        <f>SUM(F19:I19)*14</f>
        <v>28</v>
      </c>
      <c r="K19" s="375">
        <f>E19*25-J19</f>
        <v>47</v>
      </c>
      <c r="L19" s="294" t="s">
        <v>21</v>
      </c>
      <c r="M19" s="295"/>
      <c r="N19" s="296"/>
      <c r="O19">
        <f>SUM(F19:I19)</f>
        <v>2</v>
      </c>
      <c r="P19" s="13"/>
      <c r="Q19" s="13"/>
      <c r="R19" s="13"/>
      <c r="S19" s="13"/>
      <c r="T19" s="13"/>
    </row>
    <row r="20" spans="1:20" ht="15" thickBot="1" x14ac:dyDescent="0.35">
      <c r="A20" s="180">
        <v>14</v>
      </c>
      <c r="B20" s="125" t="s">
        <v>168</v>
      </c>
      <c r="C20" s="49" t="s">
        <v>246</v>
      </c>
      <c r="D20" s="378"/>
      <c r="E20" s="293"/>
      <c r="F20" s="293"/>
      <c r="G20" s="293"/>
      <c r="H20" s="371"/>
      <c r="I20" s="371"/>
      <c r="J20" s="371"/>
      <c r="K20" s="371"/>
      <c r="L20" s="379"/>
      <c r="M20" s="380"/>
      <c r="N20" s="381"/>
      <c r="P20" s="13"/>
      <c r="Q20" s="13"/>
      <c r="R20" s="13"/>
      <c r="S20" s="13"/>
      <c r="T20" s="13"/>
    </row>
    <row r="21" spans="1:20" x14ac:dyDescent="0.3">
      <c r="A21" s="129">
        <v>16</v>
      </c>
      <c r="B21" s="37" t="s">
        <v>169</v>
      </c>
      <c r="C21" s="52" t="s">
        <v>249</v>
      </c>
      <c r="D21" s="384" t="s">
        <v>20</v>
      </c>
      <c r="E21" s="385">
        <v>3</v>
      </c>
      <c r="F21" s="329">
        <v>1</v>
      </c>
      <c r="G21" s="293">
        <v>2</v>
      </c>
      <c r="H21" s="293"/>
      <c r="I21" s="293"/>
      <c r="J21" s="293">
        <f t="shared" si="2"/>
        <v>42</v>
      </c>
      <c r="K21" s="293">
        <f t="shared" si="3"/>
        <v>33</v>
      </c>
      <c r="L21" s="293" t="s">
        <v>22</v>
      </c>
      <c r="M21" s="293"/>
      <c r="N21" s="293"/>
      <c r="O21" s="382">
        <f>SUM(F21:I21)</f>
        <v>3</v>
      </c>
      <c r="P21" s="13"/>
      <c r="Q21" s="13"/>
      <c r="R21" s="13"/>
      <c r="S21" s="13"/>
      <c r="T21" s="13"/>
    </row>
    <row r="22" spans="1:20" ht="15" thickBot="1" x14ac:dyDescent="0.35">
      <c r="A22" s="129">
        <v>17</v>
      </c>
      <c r="B22" s="37" t="s">
        <v>244</v>
      </c>
      <c r="C22" s="186" t="s">
        <v>248</v>
      </c>
      <c r="D22" s="380"/>
      <c r="E22" s="347"/>
      <c r="F22" s="380"/>
      <c r="G22" s="293"/>
      <c r="H22" s="293"/>
      <c r="I22" s="293"/>
      <c r="J22" s="293"/>
      <c r="K22" s="293"/>
      <c r="L22" s="293"/>
      <c r="M22" s="293"/>
      <c r="N22" s="293"/>
      <c r="O22" s="383"/>
      <c r="P22" s="13"/>
      <c r="Q22" s="13"/>
      <c r="R22" s="13"/>
      <c r="S22" s="13"/>
      <c r="T22" s="13"/>
    </row>
    <row r="23" spans="1:20" ht="15" thickBot="1" x14ac:dyDescent="0.35">
      <c r="A23" s="277" t="s">
        <v>23</v>
      </c>
      <c r="B23" s="278"/>
      <c r="C23" s="278"/>
      <c r="D23" s="54" t="s">
        <v>24</v>
      </c>
      <c r="E23" s="351">
        <f t="shared" ref="E23:K23" si="4">SUM(E9:E22)</f>
        <v>30</v>
      </c>
      <c r="F23" s="19">
        <f t="shared" si="4"/>
        <v>10</v>
      </c>
      <c r="G23" s="94">
        <f t="shared" si="4"/>
        <v>13</v>
      </c>
      <c r="H23" s="94">
        <f t="shared" si="4"/>
        <v>0</v>
      </c>
      <c r="I23" s="94">
        <f t="shared" si="4"/>
        <v>0</v>
      </c>
      <c r="J23" s="230">
        <f t="shared" si="4"/>
        <v>294</v>
      </c>
      <c r="K23" s="230">
        <f t="shared" si="4"/>
        <v>406</v>
      </c>
      <c r="L23" s="94" t="s">
        <v>25</v>
      </c>
      <c r="M23" s="334" t="s">
        <v>26</v>
      </c>
      <c r="N23" s="334"/>
      <c r="P23" s="13"/>
      <c r="Q23" s="13"/>
      <c r="R23" s="13"/>
      <c r="S23" s="13"/>
      <c r="T23" s="13"/>
    </row>
    <row r="24" spans="1:20" ht="15" thickBot="1" x14ac:dyDescent="0.35">
      <c r="A24" s="330"/>
      <c r="B24" s="216"/>
      <c r="C24" s="216"/>
      <c r="D24" s="59" t="s">
        <v>27</v>
      </c>
      <c r="E24" s="352"/>
      <c r="F24" s="5">
        <f>COUNT(F9:F22)</f>
        <v>7</v>
      </c>
      <c r="G24" s="94">
        <f>COUNT(G9:G22)</f>
        <v>9</v>
      </c>
      <c r="H24" s="94">
        <f>COUNT(H9:H22)</f>
        <v>0</v>
      </c>
      <c r="I24" s="94">
        <f>COUNT(I9:I22)</f>
        <v>0</v>
      </c>
      <c r="J24" s="230"/>
      <c r="K24" s="230"/>
      <c r="L24" s="79">
        <f>COUNTIF(L1:L23,"=E")</f>
        <v>5</v>
      </c>
      <c r="M24" s="293">
        <f>COUNTIF(L1:L23,"=V")</f>
        <v>3</v>
      </c>
      <c r="N24" s="293"/>
      <c r="P24" s="63" t="s">
        <v>257</v>
      </c>
      <c r="Q24" s="63" t="s">
        <v>258</v>
      </c>
      <c r="R24" s="63" t="s">
        <v>259</v>
      </c>
      <c r="S24" s="13"/>
      <c r="T24" s="13"/>
    </row>
    <row r="25" spans="1:20" ht="15" customHeight="1" thickBot="1" x14ac:dyDescent="0.35">
      <c r="A25" s="283" t="s">
        <v>54</v>
      </c>
      <c r="B25" s="284"/>
      <c r="C25" s="284"/>
      <c r="D25" s="284"/>
      <c r="E25" s="284"/>
      <c r="F25" s="284"/>
      <c r="G25" s="281"/>
      <c r="H25" s="281"/>
      <c r="I25" s="281"/>
      <c r="J25" s="281"/>
      <c r="K25" s="281"/>
      <c r="L25" s="281"/>
      <c r="M25" s="281"/>
      <c r="N25" s="282"/>
      <c r="P25" s="63">
        <f>SUM(O9, O10, O15, O17)</f>
        <v>10</v>
      </c>
      <c r="Q25" s="63">
        <f>SUM(O11:O13, O19, O21)</f>
        <v>13</v>
      </c>
      <c r="R25" s="63">
        <v>0</v>
      </c>
      <c r="S25" s="13"/>
      <c r="T25" s="13"/>
    </row>
    <row r="26" spans="1:20" ht="15" customHeight="1" thickBot="1" x14ac:dyDescent="0.35">
      <c r="A26" s="158">
        <v>17</v>
      </c>
      <c r="B26" s="187" t="s">
        <v>170</v>
      </c>
      <c r="C26" s="188" t="s">
        <v>213</v>
      </c>
      <c r="D26" s="67" t="s">
        <v>15</v>
      </c>
      <c r="E26" s="66">
        <v>2</v>
      </c>
      <c r="F26" s="146">
        <v>2</v>
      </c>
      <c r="G26" s="69"/>
      <c r="H26" s="69"/>
      <c r="I26" s="69"/>
      <c r="J26" s="69">
        <f t="shared" ref="J26:J28" si="5">SUM(F26:I26)*14</f>
        <v>28</v>
      </c>
      <c r="K26" s="69">
        <f t="shared" ref="K26:K28" si="6">E26*25-J26</f>
        <v>22</v>
      </c>
      <c r="L26" s="297" t="s">
        <v>22</v>
      </c>
      <c r="M26" s="298"/>
      <c r="N26" s="299"/>
      <c r="P26" s="13"/>
      <c r="Q26" s="73"/>
      <c r="R26" s="13"/>
      <c r="S26" s="13"/>
      <c r="T26" s="13"/>
    </row>
    <row r="27" spans="1:20" ht="15" customHeight="1" thickBot="1" x14ac:dyDescent="0.35">
      <c r="A27" s="179">
        <v>18</v>
      </c>
      <c r="B27" s="161" t="s">
        <v>171</v>
      </c>
      <c r="C27" s="189" t="s">
        <v>214</v>
      </c>
      <c r="D27" s="77" t="s">
        <v>15</v>
      </c>
      <c r="E27" s="76">
        <v>2</v>
      </c>
      <c r="F27" s="72">
        <v>2</v>
      </c>
      <c r="G27" s="79"/>
      <c r="H27" s="79"/>
      <c r="I27" s="79"/>
      <c r="J27" s="79">
        <f t="shared" ref="J27" si="7">SUM(F27:I27)*14</f>
        <v>28</v>
      </c>
      <c r="K27" s="79">
        <f t="shared" si="6"/>
        <v>22</v>
      </c>
      <c r="L27" s="328" t="s">
        <v>22</v>
      </c>
      <c r="M27" s="329"/>
      <c r="N27" s="305"/>
      <c r="P27" s="13"/>
      <c r="Q27" s="73"/>
      <c r="R27" s="81"/>
      <c r="S27" s="81"/>
      <c r="T27" s="81"/>
    </row>
    <row r="28" spans="1:20" ht="15" customHeight="1" thickBot="1" x14ac:dyDescent="0.35">
      <c r="A28" s="190">
        <v>19</v>
      </c>
      <c r="B28" s="161" t="s">
        <v>173</v>
      </c>
      <c r="C28" s="189" t="s">
        <v>100</v>
      </c>
      <c r="D28" s="84" t="s">
        <v>15</v>
      </c>
      <c r="E28" s="83">
        <v>2</v>
      </c>
      <c r="F28" s="143">
        <v>1</v>
      </c>
      <c r="G28" s="61">
        <v>1</v>
      </c>
      <c r="H28" s="61"/>
      <c r="I28" s="61"/>
      <c r="J28" s="79">
        <f t="shared" si="5"/>
        <v>28</v>
      </c>
      <c r="K28" s="79">
        <f t="shared" si="6"/>
        <v>22</v>
      </c>
      <c r="L28" s="328" t="s">
        <v>22</v>
      </c>
      <c r="M28" s="329"/>
      <c r="N28" s="305"/>
      <c r="P28" s="13"/>
      <c r="Q28" s="73"/>
      <c r="R28" s="81"/>
      <c r="S28" s="81"/>
      <c r="T28" s="81"/>
    </row>
    <row r="29" spans="1:20" ht="29.4" thickBot="1" x14ac:dyDescent="0.35">
      <c r="A29" s="82">
        <v>20</v>
      </c>
      <c r="B29" s="161" t="s">
        <v>174</v>
      </c>
      <c r="C29" s="189" t="s">
        <v>87</v>
      </c>
      <c r="D29" s="191" t="s">
        <v>295</v>
      </c>
      <c r="E29" s="84">
        <v>3</v>
      </c>
      <c r="F29" s="86"/>
      <c r="G29" s="86"/>
      <c r="H29" s="86"/>
      <c r="I29" s="86"/>
      <c r="J29" s="343" t="s">
        <v>297</v>
      </c>
      <c r="K29" s="344"/>
      <c r="L29" s="328" t="s">
        <v>22</v>
      </c>
      <c r="M29" s="329"/>
      <c r="N29" s="305"/>
      <c r="P29" s="13"/>
      <c r="Q29" s="73"/>
      <c r="R29" s="81"/>
      <c r="S29" s="81"/>
      <c r="T29" s="81"/>
    </row>
    <row r="30" spans="1:20" ht="15.75" customHeight="1" thickBot="1" x14ac:dyDescent="0.35">
      <c r="A30" s="160">
        <v>21</v>
      </c>
      <c r="B30" s="161" t="s">
        <v>175</v>
      </c>
      <c r="C30" s="189" t="s">
        <v>51</v>
      </c>
      <c r="D30" s="176" t="s">
        <v>295</v>
      </c>
      <c r="E30" s="88">
        <v>3</v>
      </c>
      <c r="F30" s="89"/>
      <c r="G30" s="89"/>
      <c r="H30" s="89"/>
      <c r="I30" s="89"/>
      <c r="J30" s="343" t="s">
        <v>296</v>
      </c>
      <c r="K30" s="344"/>
      <c r="L30" s="328" t="s">
        <v>22</v>
      </c>
      <c r="M30" s="329"/>
      <c r="N30" s="305"/>
      <c r="P30" s="13"/>
      <c r="Q30" s="73"/>
      <c r="R30" s="13"/>
      <c r="S30" s="13"/>
      <c r="T30" s="13"/>
    </row>
    <row r="31" spans="1:20" ht="15.75" customHeight="1" thickBot="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P31" s="38"/>
      <c r="Q31" s="73"/>
      <c r="R31" s="81"/>
      <c r="S31" s="81"/>
      <c r="T31" s="81"/>
    </row>
    <row r="32" spans="1:20" ht="15.75" customHeight="1" x14ac:dyDescent="0.3">
      <c r="B32" s="223" t="s">
        <v>30</v>
      </c>
      <c r="C32" s="90" t="s">
        <v>31</v>
      </c>
      <c r="D32" s="226">
        <f>SUM(F9:I13)</f>
        <v>14</v>
      </c>
      <c r="E32" s="227"/>
      <c r="F32" s="227"/>
      <c r="G32" s="227"/>
      <c r="H32" s="227"/>
      <c r="I32" s="227"/>
      <c r="J32" s="227"/>
      <c r="K32" s="227"/>
      <c r="L32" s="227"/>
      <c r="M32" s="228"/>
      <c r="O32" s="91" t="s">
        <v>260</v>
      </c>
      <c r="P32" s="92">
        <f>SUM(D32, D33)</f>
        <v>23</v>
      </c>
      <c r="Q32" s="92">
        <f>SUM(P25, Q25, R25)</f>
        <v>23</v>
      </c>
      <c r="R32" s="81"/>
      <c r="S32" s="81"/>
      <c r="T32" s="81"/>
    </row>
    <row r="33" spans="1:20" ht="15.75" customHeight="1" x14ac:dyDescent="0.3">
      <c r="B33" s="224"/>
      <c r="C33" s="93" t="s">
        <v>32</v>
      </c>
      <c r="D33" s="229">
        <f>SUM(F15:I22)</f>
        <v>9</v>
      </c>
      <c r="E33" s="230"/>
      <c r="F33" s="230"/>
      <c r="G33" s="230"/>
      <c r="H33" s="230"/>
      <c r="I33" s="230"/>
      <c r="J33" s="230"/>
      <c r="K33" s="230"/>
      <c r="L33" s="230"/>
      <c r="M33" s="231"/>
      <c r="P33" s="38"/>
      <c r="Q33" s="73"/>
      <c r="R33" s="81"/>
      <c r="S33" s="81"/>
      <c r="T33" s="81"/>
    </row>
    <row r="34" spans="1:20" ht="15.75" customHeight="1" thickBot="1" x14ac:dyDescent="0.35">
      <c r="B34" s="225"/>
      <c r="C34" s="95" t="s">
        <v>33</v>
      </c>
      <c r="D34" s="232">
        <f>SUM(F26:I30)</f>
        <v>6</v>
      </c>
      <c r="E34" s="233"/>
      <c r="F34" s="233"/>
      <c r="G34" s="233"/>
      <c r="H34" s="233"/>
      <c r="I34" s="233"/>
      <c r="J34" s="233"/>
      <c r="K34" s="233"/>
      <c r="L34" s="233"/>
      <c r="M34" s="234"/>
      <c r="P34" s="38"/>
      <c r="Q34" s="73"/>
      <c r="R34" s="81"/>
      <c r="S34" s="81"/>
      <c r="T34" s="81"/>
    </row>
    <row r="35" spans="1:20" s="103" customFormat="1" ht="15.75" customHeight="1" x14ac:dyDescent="0.2">
      <c r="A35" s="100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P35" s="126"/>
      <c r="Q35" s="127"/>
      <c r="R35" s="128"/>
      <c r="S35" s="128"/>
      <c r="T35" s="128"/>
    </row>
    <row r="36" spans="1:20" ht="18" customHeight="1" x14ac:dyDescent="0.3">
      <c r="B36" s="6" t="s">
        <v>34</v>
      </c>
      <c r="C36" s="11"/>
      <c r="D36" s="15"/>
      <c r="E36" s="216" t="s">
        <v>35</v>
      </c>
      <c r="F36" s="216"/>
      <c r="G36" s="6"/>
      <c r="H36" s="15"/>
      <c r="I36" s="15"/>
      <c r="J36" s="235" t="s">
        <v>36</v>
      </c>
      <c r="K36" s="235"/>
      <c r="L36" s="235"/>
      <c r="M36" s="235"/>
      <c r="P36" s="13"/>
      <c r="Q36" s="73"/>
      <c r="R36" s="217"/>
      <c r="S36" s="217"/>
      <c r="T36" s="217"/>
    </row>
    <row r="37" spans="1:20" ht="15" customHeight="1" x14ac:dyDescent="0.3">
      <c r="B37" s="218" t="s">
        <v>37</v>
      </c>
      <c r="C37" s="218"/>
      <c r="D37" s="219" t="s">
        <v>64</v>
      </c>
      <c r="E37" s="219"/>
      <c r="F37" s="219"/>
      <c r="G37" s="219"/>
      <c r="H37" s="219"/>
      <c r="I37" s="219"/>
      <c r="J37" s="220" t="s">
        <v>63</v>
      </c>
      <c r="K37" s="220"/>
      <c r="L37" s="220"/>
      <c r="M37" s="220"/>
      <c r="P37" s="97"/>
      <c r="Q37" s="73"/>
      <c r="R37" s="13"/>
      <c r="S37" s="13"/>
      <c r="T37" s="13"/>
    </row>
    <row r="38" spans="1:20" ht="1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P38" s="97"/>
      <c r="Q38" s="73"/>
      <c r="R38" s="13"/>
      <c r="S38" s="13"/>
      <c r="T38" s="13"/>
    </row>
    <row r="39" spans="1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0" ht="15" customHeight="1" x14ac:dyDescent="0.3">
      <c r="B45" s="15"/>
      <c r="C45" s="15"/>
      <c r="H45" s="6"/>
      <c r="I45" s="6"/>
      <c r="J45" s="15"/>
      <c r="K45" s="15"/>
      <c r="L45" s="15"/>
    </row>
    <row r="46" spans="1:20" ht="15" customHeight="1" x14ac:dyDescent="0.3">
      <c r="B46" s="15"/>
      <c r="C46" s="15"/>
      <c r="H46" s="6"/>
      <c r="I46" s="6"/>
      <c r="J46" s="15"/>
      <c r="K46" s="15"/>
      <c r="L46" s="15"/>
    </row>
    <row r="47" spans="1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A53" s="221" t="s">
        <v>55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</row>
    <row r="54" spans="1:13" x14ac:dyDescent="0.3">
      <c r="A54" s="222" t="s">
        <v>38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</row>
    <row r="55" spans="1:13" x14ac:dyDescent="0.3">
      <c r="B55" s="15"/>
      <c r="C55" s="15"/>
      <c r="D55" s="216"/>
      <c r="E55" s="216"/>
      <c r="F55" s="216"/>
      <c r="G55" s="216"/>
      <c r="H55" s="15"/>
      <c r="I55" s="15"/>
      <c r="J55" s="15"/>
      <c r="K55" s="15"/>
      <c r="L55" s="15"/>
    </row>
    <row r="56" spans="1:13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15"/>
      <c r="D61" s="6"/>
      <c r="E61" s="6"/>
      <c r="F61" s="6"/>
      <c r="G61" s="6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216"/>
      <c r="F64" s="216"/>
      <c r="G64" s="216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</sheetData>
  <sheetProtection formatCells="0" formatRows="0" insertRows="0" insertHyperlinks="0" deleteRows="0" sort="0" autoFilter="0" pivotTables="0"/>
  <protectedRanges>
    <protectedRange sqref="A28:B30 A26:XFD26 A9:N11 B21:C22 A27:M27 D16:XFD16 P9:XFD13 D15:N15 P15:XFD15 D22:XFD22 A13:N13 D12:N12 A12:B12 D18:XFD18 D17:N17 P17:XFD17 D19:N19 P19:XFD19 A15:C20 D21:N21 P21:XFD21 D20:XFD20" name="Editabil"/>
    <protectedRange sqref="O9:O13 O15 O19 O21 O17" name="Editabil_2"/>
    <protectedRange sqref="C12" name="Editabil_1_1"/>
    <protectedRange sqref="C3:G4 D2 K1:L2" name="Editabil_4_1_1"/>
    <protectedRange sqref="D37 J37" name="Editabil_6_1"/>
  </protectedRanges>
  <mergeCells count="89">
    <mergeCell ref="R36:T36"/>
    <mergeCell ref="B37:C37"/>
    <mergeCell ref="D37:I37"/>
    <mergeCell ref="J37:M37"/>
    <mergeCell ref="L29:N29"/>
    <mergeCell ref="J29:K29"/>
    <mergeCell ref="O21:O22"/>
    <mergeCell ref="A25:N25"/>
    <mergeCell ref="L26:N26"/>
    <mergeCell ref="L27:N27"/>
    <mergeCell ref="L28:N28"/>
    <mergeCell ref="A23:C24"/>
    <mergeCell ref="D21:D22"/>
    <mergeCell ref="E21:E22"/>
    <mergeCell ref="F21:F22"/>
    <mergeCell ref="G21:G22"/>
    <mergeCell ref="H21:H22"/>
    <mergeCell ref="D55:G55"/>
    <mergeCell ref="E63:G63"/>
    <mergeCell ref="E64:G64"/>
    <mergeCell ref="A54:M54"/>
    <mergeCell ref="L30:N30"/>
    <mergeCell ref="B32:B34"/>
    <mergeCell ref="D32:M32"/>
    <mergeCell ref="D33:M33"/>
    <mergeCell ref="D34:M34"/>
    <mergeCell ref="J30:K30"/>
    <mergeCell ref="A53:M53"/>
    <mergeCell ref="E36:F36"/>
    <mergeCell ref="J36:M36"/>
    <mergeCell ref="M24:N24"/>
    <mergeCell ref="K21:K22"/>
    <mergeCell ref="L21:N22"/>
    <mergeCell ref="D19:D20"/>
    <mergeCell ref="E19:E20"/>
    <mergeCell ref="F19:F20"/>
    <mergeCell ref="G19:G20"/>
    <mergeCell ref="H19:H20"/>
    <mergeCell ref="L19:N20"/>
    <mergeCell ref="I21:I22"/>
    <mergeCell ref="J21:J22"/>
    <mergeCell ref="I19:I20"/>
    <mergeCell ref="M23:N23"/>
    <mergeCell ref="E23:E24"/>
    <mergeCell ref="J23:J24"/>
    <mergeCell ref="K23:K24"/>
    <mergeCell ref="J19:J20"/>
    <mergeCell ref="K19:K20"/>
    <mergeCell ref="L10:N10"/>
    <mergeCell ref="I15:I16"/>
    <mergeCell ref="D17:D18"/>
    <mergeCell ref="E17:E18"/>
    <mergeCell ref="F17:F18"/>
    <mergeCell ref="G17:G18"/>
    <mergeCell ref="H17:H18"/>
    <mergeCell ref="I17:I18"/>
    <mergeCell ref="D15:D16"/>
    <mergeCell ref="E15:E16"/>
    <mergeCell ref="F15:F16"/>
    <mergeCell ref="G15:G16"/>
    <mergeCell ref="H15:H16"/>
    <mergeCell ref="J17:J18"/>
    <mergeCell ref="K17:K18"/>
    <mergeCell ref="L17:N18"/>
    <mergeCell ref="J15:J16"/>
    <mergeCell ref="K15:K16"/>
    <mergeCell ref="L15:N16"/>
    <mergeCell ref="L11:N11"/>
    <mergeCell ref="L13:N13"/>
    <mergeCell ref="A14:N14"/>
    <mergeCell ref="D1:H1"/>
    <mergeCell ref="K1:L1"/>
    <mergeCell ref="B2:C2"/>
    <mergeCell ref="D2:H2"/>
    <mergeCell ref="K2:L2"/>
    <mergeCell ref="C4:G4"/>
    <mergeCell ref="C3:G3"/>
    <mergeCell ref="K3:L3"/>
    <mergeCell ref="A8:N8"/>
    <mergeCell ref="L9:N9"/>
    <mergeCell ref="K4:L4"/>
    <mergeCell ref="A6:A7"/>
    <mergeCell ref="B6:B7"/>
    <mergeCell ref="C6:C7"/>
    <mergeCell ref="D6:D7"/>
    <mergeCell ref="E6:E7"/>
    <mergeCell ref="F6:I6"/>
    <mergeCell ref="J6:K6"/>
    <mergeCell ref="L6:N7"/>
  </mergeCells>
  <conditionalFormatting sqref="D1:D4">
    <cfRule type="cellIs" dxfId="171" priority="12" stopIfTrue="1" operator="equal">
      <formula>"DJ"</formula>
    </cfRule>
    <cfRule type="cellIs" dxfId="170" priority="11" stopIfTrue="1" operator="equal">
      <formula>"DI"</formula>
    </cfRule>
    <cfRule type="cellIs" dxfId="169" priority="13" stopIfTrue="1" operator="equal">
      <formula>"DM"</formula>
    </cfRule>
    <cfRule type="cellIs" dxfId="168" priority="14" stopIfTrue="1" operator="equal">
      <formula>"D"</formula>
    </cfRule>
  </conditionalFormatting>
  <conditionalFormatting sqref="D1:D7 D26:D52">
    <cfRule type="cellIs" dxfId="167" priority="17" operator="equal">
      <formula>"SM"</formula>
    </cfRule>
    <cfRule type="cellIs" dxfId="166" priority="15" operator="equal">
      <formula>"SI"</formula>
    </cfRule>
    <cfRule type="cellIs" dxfId="165" priority="16" operator="equal">
      <formula>"SJ"</formula>
    </cfRule>
    <cfRule type="cellIs" dxfId="164" priority="18" operator="equal">
      <formula>"S"</formula>
    </cfRule>
    <cfRule type="cellIs" dxfId="163" priority="19" operator="equal">
      <formula>"C"</formula>
    </cfRule>
    <cfRule type="cellIs" dxfId="162" priority="20" operator="equal">
      <formula>"F"</formula>
    </cfRule>
  </conditionalFormatting>
  <conditionalFormatting sqref="D5:D7 D9:D13 D15 D26:D36 D38:D52">
    <cfRule type="cellIs" dxfId="161" priority="44" operator="equal">
      <formula>"D"</formula>
    </cfRule>
    <cfRule type="cellIs" dxfId="160" priority="43" operator="equal">
      <formula>"DJ"</formula>
    </cfRule>
    <cfRule type="cellIs" dxfId="159" priority="42" operator="equal">
      <formula>"DM"</formula>
    </cfRule>
    <cfRule type="cellIs" dxfId="158" priority="41" operator="equal">
      <formula>"DI"</formula>
    </cfRule>
  </conditionalFormatting>
  <conditionalFormatting sqref="D9:D13 D15">
    <cfRule type="cellIs" dxfId="157" priority="48" operator="equal">
      <formula>"S"</formula>
    </cfRule>
    <cfRule type="cellIs" dxfId="156" priority="49" operator="equal">
      <formula>"C"</formula>
    </cfRule>
    <cfRule type="cellIs" dxfId="155" priority="50" operator="equal">
      <formula>"F"</formula>
    </cfRule>
    <cfRule type="cellIs" dxfId="154" priority="45" operator="equal">
      <formula>"SI"</formula>
    </cfRule>
    <cfRule type="cellIs" dxfId="153" priority="46" operator="equal">
      <formula>"SM"</formula>
    </cfRule>
    <cfRule type="cellIs" dxfId="152" priority="47" operator="equal">
      <formula>"SJ"</formula>
    </cfRule>
  </conditionalFormatting>
  <conditionalFormatting sqref="D17">
    <cfRule type="cellIs" dxfId="151" priority="34" operator="equal">
      <formula>"D"</formula>
    </cfRule>
    <cfRule type="cellIs" dxfId="150" priority="35" operator="equal">
      <formula>"SI"</formula>
    </cfRule>
    <cfRule type="cellIs" dxfId="149" priority="36" operator="equal">
      <formula>"SM"</formula>
    </cfRule>
    <cfRule type="cellIs" dxfId="148" priority="37" operator="equal">
      <formula>"SJ"</formula>
    </cfRule>
    <cfRule type="cellIs" dxfId="147" priority="38" operator="equal">
      <formula>"S"</formula>
    </cfRule>
    <cfRule type="cellIs" dxfId="146" priority="39" operator="equal">
      <formula>"C"</formula>
    </cfRule>
    <cfRule type="cellIs" dxfId="145" priority="31" operator="equal">
      <formula>"DI"</formula>
    </cfRule>
    <cfRule type="cellIs" dxfId="144" priority="32" operator="equal">
      <formula>"DM"</formula>
    </cfRule>
    <cfRule type="cellIs" dxfId="143" priority="33" operator="equal">
      <formula>"DJ"</formula>
    </cfRule>
    <cfRule type="cellIs" dxfId="142" priority="40" operator="equal">
      <formula>"F"</formula>
    </cfRule>
  </conditionalFormatting>
  <conditionalFormatting sqref="D19:D24">
    <cfRule type="cellIs" dxfId="141" priority="21" operator="equal">
      <formula>"DI"</formula>
    </cfRule>
    <cfRule type="cellIs" dxfId="140" priority="22" operator="equal">
      <formula>"DM"</formula>
    </cfRule>
    <cfRule type="cellIs" dxfId="139" priority="23" operator="equal">
      <formula>"DJ"</formula>
    </cfRule>
    <cfRule type="cellIs" dxfId="138" priority="30" operator="equal">
      <formula>"F"</formula>
    </cfRule>
    <cfRule type="cellIs" dxfId="137" priority="28" operator="equal">
      <formula>"S"</formula>
    </cfRule>
    <cfRule type="cellIs" dxfId="136" priority="27" operator="equal">
      <formula>"SJ"</formula>
    </cfRule>
    <cfRule type="cellIs" dxfId="135" priority="26" operator="equal">
      <formula>"SM"</formula>
    </cfRule>
    <cfRule type="cellIs" dxfId="134" priority="25" operator="equal">
      <formula>"SI"</formula>
    </cfRule>
    <cfRule type="cellIs" dxfId="133" priority="24" operator="equal">
      <formula>"D"</formula>
    </cfRule>
    <cfRule type="cellIs" dxfId="132" priority="29" operator="equal">
      <formula>"C"</formula>
    </cfRule>
  </conditionalFormatting>
  <conditionalFormatting sqref="D37">
    <cfRule type="cellIs" dxfId="131" priority="2" stopIfTrue="1" operator="equal">
      <formula>"DJ"</formula>
    </cfRule>
    <cfRule type="cellIs" dxfId="130" priority="3" stopIfTrue="1" operator="equal">
      <formula>"DM"</formula>
    </cfRule>
    <cfRule type="cellIs" dxfId="129" priority="4" stopIfTrue="1" operator="equal">
      <formula>"D"</formula>
    </cfRule>
    <cfRule type="cellIs" dxfId="128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40B5-1BA6-4CCE-8B55-C7B6AE3F802B}">
  <dimension ref="A1:T69"/>
  <sheetViews>
    <sheetView zoomScale="90" zoomScaleNormal="90" zoomScaleSheetLayoutView="70" workbookViewId="0">
      <selection activeCell="S37" sqref="S37"/>
    </sheetView>
  </sheetViews>
  <sheetFormatPr defaultRowHeight="14.4" x14ac:dyDescent="0.3"/>
  <cols>
    <col min="1" max="1" width="4.6640625" style="9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88671875" customWidth="1"/>
    <col min="11" max="11" width="12.21875" customWidth="1"/>
    <col min="12" max="13" width="4.6640625" style="4" customWidth="1"/>
    <col min="14" max="14" width="4.44140625" customWidth="1"/>
  </cols>
  <sheetData>
    <row r="1" spans="1:20" ht="57" customHeight="1" x14ac:dyDescent="0.35">
      <c r="A1" s="4"/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A2" s="4"/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291</v>
      </c>
      <c r="L2" s="218"/>
      <c r="P2" s="13"/>
      <c r="Q2" s="13"/>
      <c r="R2" s="13"/>
      <c r="S2" s="13"/>
      <c r="T2" s="13"/>
    </row>
    <row r="3" spans="1:20" x14ac:dyDescent="0.3">
      <c r="A3" s="4"/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50</v>
      </c>
      <c r="L3" s="218"/>
      <c r="P3" s="13"/>
      <c r="Q3" s="13"/>
      <c r="R3" s="13"/>
      <c r="S3" s="13"/>
      <c r="T3" s="13"/>
    </row>
    <row r="4" spans="1:20" x14ac:dyDescent="0.3">
      <c r="A4" s="4"/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13"/>
      <c r="Q4" s="13"/>
      <c r="R4" s="13"/>
      <c r="S4" s="13"/>
      <c r="T4" s="13"/>
    </row>
    <row r="5" spans="1:20" ht="12" customHeight="1" thickBot="1" x14ac:dyDescent="0.35">
      <c r="B5" s="14"/>
      <c r="C5" s="5"/>
      <c r="D5" s="5"/>
      <c r="E5" s="5"/>
      <c r="F5" s="5"/>
      <c r="G5" s="5"/>
      <c r="J5" s="12"/>
      <c r="K5" s="11"/>
      <c r="L5" s="5"/>
      <c r="P5" s="13"/>
      <c r="Q5" s="13"/>
      <c r="R5" s="13"/>
      <c r="S5" s="13"/>
      <c r="T5" s="13"/>
    </row>
    <row r="6" spans="1:20" s="15" customFormat="1" ht="16.5" customHeight="1" x14ac:dyDescent="0.3">
      <c r="A6" s="394" t="s">
        <v>45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13"/>
      <c r="Q6" s="13"/>
      <c r="R6" s="13"/>
      <c r="S6" s="13"/>
      <c r="T6" s="13"/>
    </row>
    <row r="7" spans="1:20" ht="29.4" thickBot="1" x14ac:dyDescent="0.35">
      <c r="A7" s="404"/>
      <c r="B7" s="233"/>
      <c r="C7" s="233"/>
      <c r="D7" s="233"/>
      <c r="E7" s="272"/>
      <c r="F7" s="16" t="s">
        <v>15</v>
      </c>
      <c r="G7" s="16" t="s">
        <v>16</v>
      </c>
      <c r="H7" s="16" t="s">
        <v>17</v>
      </c>
      <c r="I7" s="16" t="s">
        <v>18</v>
      </c>
      <c r="J7" s="17" t="s">
        <v>292</v>
      </c>
      <c r="K7" s="18" t="s">
        <v>293</v>
      </c>
      <c r="L7" s="280"/>
      <c r="M7" s="281"/>
      <c r="N7" s="282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13"/>
      <c r="Q8" s="13"/>
      <c r="R8" s="13"/>
      <c r="S8" s="13"/>
      <c r="T8" s="13"/>
    </row>
    <row r="9" spans="1:20" ht="15" customHeight="1" x14ac:dyDescent="0.3">
      <c r="A9" s="64">
        <v>1</v>
      </c>
      <c r="B9" s="177" t="s">
        <v>176</v>
      </c>
      <c r="C9" s="21" t="s">
        <v>88</v>
      </c>
      <c r="D9" s="66" t="s">
        <v>16</v>
      </c>
      <c r="E9" s="66">
        <v>4</v>
      </c>
      <c r="F9" s="146">
        <v>2</v>
      </c>
      <c r="G9" s="69">
        <v>1</v>
      </c>
      <c r="H9" s="69"/>
      <c r="I9" s="69"/>
      <c r="J9" s="69">
        <f t="shared" ref="J9:J14" si="0">SUM(F9:I9)*14</f>
        <v>42</v>
      </c>
      <c r="K9" s="69">
        <f>E9*25-J9</f>
        <v>58</v>
      </c>
      <c r="L9" s="328" t="s">
        <v>21</v>
      </c>
      <c r="M9" s="329"/>
      <c r="N9" s="305"/>
      <c r="O9">
        <f>SUM(F9:I9)</f>
        <v>3</v>
      </c>
      <c r="P9" s="13"/>
      <c r="Q9" s="13"/>
      <c r="R9" s="13"/>
      <c r="S9" s="13"/>
      <c r="T9" s="13"/>
    </row>
    <row r="10" spans="1:20" ht="34.799999999999997" customHeight="1" x14ac:dyDescent="0.3">
      <c r="A10" s="74">
        <v>2</v>
      </c>
      <c r="B10" s="175" t="s">
        <v>177</v>
      </c>
      <c r="C10" s="29" t="s">
        <v>89</v>
      </c>
      <c r="D10" s="76" t="s">
        <v>16</v>
      </c>
      <c r="E10" s="76">
        <v>4</v>
      </c>
      <c r="F10" s="72">
        <v>2</v>
      </c>
      <c r="G10" s="79">
        <v>1</v>
      </c>
      <c r="H10" s="79"/>
      <c r="I10" s="79"/>
      <c r="J10" s="79">
        <f t="shared" si="0"/>
        <v>42</v>
      </c>
      <c r="K10" s="79">
        <f>E10*25-J10</f>
        <v>58</v>
      </c>
      <c r="L10" s="328" t="s">
        <v>21</v>
      </c>
      <c r="M10" s="329"/>
      <c r="N10" s="305"/>
      <c r="O10">
        <f>SUM(F10:I10)</f>
        <v>3</v>
      </c>
      <c r="P10" s="13"/>
      <c r="Q10" s="13"/>
      <c r="R10" s="13"/>
      <c r="S10" s="13"/>
      <c r="T10" s="13"/>
    </row>
    <row r="11" spans="1:20" ht="25.2" customHeight="1" x14ac:dyDescent="0.3">
      <c r="A11" s="74">
        <v>3</v>
      </c>
      <c r="B11" s="175" t="s">
        <v>178</v>
      </c>
      <c r="C11" s="29" t="s">
        <v>234</v>
      </c>
      <c r="D11" s="76" t="s">
        <v>16</v>
      </c>
      <c r="E11" s="76">
        <v>3</v>
      </c>
      <c r="F11" s="72">
        <v>1</v>
      </c>
      <c r="G11" s="79">
        <v>1</v>
      </c>
      <c r="H11" s="79"/>
      <c r="I11" s="79"/>
      <c r="J11" s="79">
        <f t="shared" si="0"/>
        <v>28</v>
      </c>
      <c r="K11" s="79">
        <f>E11*25-J11</f>
        <v>47</v>
      </c>
      <c r="L11" s="328" t="s">
        <v>21</v>
      </c>
      <c r="M11" s="329"/>
      <c r="N11" s="305"/>
      <c r="O11">
        <f>SUM(F11:I11)</f>
        <v>2</v>
      </c>
      <c r="P11" s="13"/>
      <c r="Q11" s="13"/>
      <c r="R11" s="13"/>
      <c r="S11" s="13"/>
      <c r="T11" s="13"/>
    </row>
    <row r="12" spans="1:20" ht="28.8" x14ac:dyDescent="0.3">
      <c r="A12" s="74">
        <v>4</v>
      </c>
      <c r="B12" s="175" t="s">
        <v>179</v>
      </c>
      <c r="C12" s="29" t="s">
        <v>238</v>
      </c>
      <c r="D12" s="76" t="s">
        <v>16</v>
      </c>
      <c r="E12" s="76">
        <v>4</v>
      </c>
      <c r="F12" s="72"/>
      <c r="G12" s="79">
        <v>3</v>
      </c>
      <c r="H12" s="79"/>
      <c r="I12" s="79"/>
      <c r="J12" s="79">
        <f t="shared" si="0"/>
        <v>42</v>
      </c>
      <c r="K12" s="79">
        <f t="shared" ref="K12" si="1">E12*25-J12</f>
        <v>58</v>
      </c>
      <c r="L12" s="328" t="s">
        <v>21</v>
      </c>
      <c r="M12" s="329"/>
      <c r="N12" s="305"/>
      <c r="O12">
        <f>SUM(F12:I12)</f>
        <v>3</v>
      </c>
      <c r="P12" s="13"/>
      <c r="Q12" s="13"/>
      <c r="R12" s="13"/>
      <c r="S12" s="13"/>
      <c r="T12" s="13"/>
    </row>
    <row r="13" spans="1:20" x14ac:dyDescent="0.3">
      <c r="A13" s="82"/>
      <c r="B13" s="175" t="s">
        <v>179</v>
      </c>
      <c r="C13" s="29" t="s">
        <v>288</v>
      </c>
      <c r="D13" s="83" t="s">
        <v>16</v>
      </c>
      <c r="E13" s="83">
        <v>3</v>
      </c>
      <c r="F13" s="142">
        <v>1</v>
      </c>
      <c r="G13" s="142"/>
      <c r="H13" s="142"/>
      <c r="I13" s="143"/>
      <c r="J13" s="79">
        <f t="shared" si="0"/>
        <v>14</v>
      </c>
      <c r="K13" s="79">
        <f>E13*25-J13</f>
        <v>61</v>
      </c>
      <c r="L13" s="328" t="s">
        <v>21</v>
      </c>
      <c r="M13" s="329"/>
      <c r="N13" s="305"/>
      <c r="O13">
        <f>SUM(F13:I13)</f>
        <v>1</v>
      </c>
      <c r="P13" s="13"/>
      <c r="Q13" s="13"/>
      <c r="R13" s="13"/>
      <c r="S13" s="13"/>
      <c r="T13" s="13"/>
    </row>
    <row r="14" spans="1:20" ht="15" thickBot="1" x14ac:dyDescent="0.35">
      <c r="A14" s="82">
        <v>5</v>
      </c>
      <c r="B14" s="198" t="s">
        <v>180</v>
      </c>
      <c r="C14" s="33" t="s">
        <v>306</v>
      </c>
      <c r="D14" s="34" t="s">
        <v>16</v>
      </c>
      <c r="E14" s="215">
        <v>2</v>
      </c>
      <c r="F14" s="167"/>
      <c r="G14" s="167"/>
      <c r="H14" s="167"/>
      <c r="I14" s="31">
        <v>4</v>
      </c>
      <c r="J14" s="31">
        <f t="shared" si="0"/>
        <v>56</v>
      </c>
      <c r="K14" s="31">
        <f>E14*29-J14</f>
        <v>2</v>
      </c>
      <c r="L14" s="328" t="s">
        <v>22</v>
      </c>
      <c r="M14" s="329"/>
      <c r="N14" s="305"/>
      <c r="P14" s="13"/>
      <c r="Q14" s="13"/>
      <c r="R14" s="13"/>
      <c r="S14" s="13"/>
      <c r="T14" s="13"/>
    </row>
    <row r="15" spans="1:20" ht="14.4" customHeight="1" thickBot="1" x14ac:dyDescent="0.35">
      <c r="A15" s="283" t="s">
        <v>53</v>
      </c>
      <c r="B15" s="284"/>
      <c r="C15" s="284"/>
      <c r="D15" s="284"/>
      <c r="E15" s="284"/>
      <c r="F15" s="281"/>
      <c r="G15" s="281"/>
      <c r="H15" s="281"/>
      <c r="I15" s="281"/>
      <c r="J15" s="284"/>
      <c r="K15" s="284"/>
      <c r="L15" s="278"/>
      <c r="M15" s="278"/>
      <c r="N15" s="279"/>
      <c r="P15" s="13"/>
      <c r="Q15" s="13"/>
      <c r="R15" s="13"/>
      <c r="S15" s="13"/>
      <c r="T15" s="13"/>
    </row>
    <row r="16" spans="1:20" ht="30.6" customHeight="1" x14ac:dyDescent="0.3">
      <c r="A16" s="172">
        <v>8</v>
      </c>
      <c r="B16" s="175" t="s">
        <v>183</v>
      </c>
      <c r="C16" s="29" t="s">
        <v>91</v>
      </c>
      <c r="D16" s="301" t="s">
        <v>20</v>
      </c>
      <c r="E16" s="303">
        <v>2</v>
      </c>
      <c r="F16" s="401"/>
      <c r="G16" s="402">
        <v>2</v>
      </c>
      <c r="H16" s="402"/>
      <c r="I16" s="402"/>
      <c r="J16" s="402">
        <f>SUM(F16:I16)*14</f>
        <v>28</v>
      </c>
      <c r="K16" s="402">
        <f t="shared" ref="K16:K24" si="2">E16*25-J16</f>
        <v>22</v>
      </c>
      <c r="L16" s="294" t="s">
        <v>22</v>
      </c>
      <c r="M16" s="295"/>
      <c r="N16" s="296"/>
      <c r="O16">
        <f>SUM(F16:I16)</f>
        <v>2</v>
      </c>
      <c r="P16" s="13"/>
      <c r="Q16" s="13"/>
      <c r="R16" s="13"/>
      <c r="S16" s="13"/>
      <c r="T16" s="13"/>
    </row>
    <row r="17" spans="1:20" ht="15" customHeight="1" thickBot="1" x14ac:dyDescent="0.35">
      <c r="A17" s="174">
        <v>9</v>
      </c>
      <c r="B17" s="175" t="s">
        <v>184</v>
      </c>
      <c r="C17" s="29" t="s">
        <v>96</v>
      </c>
      <c r="D17" s="302"/>
      <c r="E17" s="304"/>
      <c r="F17" s="344"/>
      <c r="G17" s="403"/>
      <c r="H17" s="403"/>
      <c r="I17" s="403"/>
      <c r="J17" s="403"/>
      <c r="K17" s="403"/>
      <c r="L17" s="297"/>
      <c r="M17" s="298"/>
      <c r="N17" s="299"/>
      <c r="P17" s="13"/>
      <c r="Q17" s="13"/>
      <c r="R17" s="13"/>
      <c r="S17" s="13"/>
      <c r="T17" s="13"/>
    </row>
    <row r="18" spans="1:20" ht="15" customHeight="1" x14ac:dyDescent="0.3">
      <c r="A18" s="172">
        <v>10</v>
      </c>
      <c r="B18" s="175" t="s">
        <v>185</v>
      </c>
      <c r="C18" s="29" t="s">
        <v>92</v>
      </c>
      <c r="D18" s="301" t="s">
        <v>16</v>
      </c>
      <c r="E18" s="303">
        <v>2</v>
      </c>
      <c r="F18" s="401">
        <v>1</v>
      </c>
      <c r="G18" s="402">
        <v>1</v>
      </c>
      <c r="H18" s="402"/>
      <c r="I18" s="402"/>
      <c r="J18" s="402">
        <f>SUM(F18:I18)*14</f>
        <v>28</v>
      </c>
      <c r="K18" s="402">
        <f t="shared" ref="K18" si="3">E18*25-J18</f>
        <v>22</v>
      </c>
      <c r="L18" s="294" t="s">
        <v>22</v>
      </c>
      <c r="M18" s="295"/>
      <c r="N18" s="296"/>
      <c r="O18">
        <f>SUM(F18:I18)</f>
        <v>2</v>
      </c>
      <c r="P18" s="13"/>
      <c r="Q18" s="13"/>
      <c r="R18" s="13"/>
      <c r="S18" s="13"/>
      <c r="T18" s="13"/>
    </row>
    <row r="19" spans="1:20" ht="34.200000000000003" customHeight="1" thickBot="1" x14ac:dyDescent="0.35">
      <c r="A19" s="174">
        <v>11</v>
      </c>
      <c r="B19" s="175" t="s">
        <v>186</v>
      </c>
      <c r="C19" s="29" t="s">
        <v>93</v>
      </c>
      <c r="D19" s="302"/>
      <c r="E19" s="304"/>
      <c r="F19" s="344"/>
      <c r="G19" s="403"/>
      <c r="H19" s="403"/>
      <c r="I19" s="403"/>
      <c r="J19" s="403"/>
      <c r="K19" s="403"/>
      <c r="L19" s="297"/>
      <c r="M19" s="298"/>
      <c r="N19" s="299"/>
      <c r="P19" s="13"/>
      <c r="Q19" s="13"/>
      <c r="R19" s="13"/>
      <c r="S19" s="13"/>
      <c r="T19" s="13"/>
    </row>
    <row r="20" spans="1:20" ht="15" customHeight="1" x14ac:dyDescent="0.3">
      <c r="A20" s="172">
        <v>12</v>
      </c>
      <c r="B20" s="175" t="s">
        <v>187</v>
      </c>
      <c r="C20" s="29" t="s">
        <v>94</v>
      </c>
      <c r="D20" s="301" t="s">
        <v>16</v>
      </c>
      <c r="E20" s="303">
        <v>2</v>
      </c>
      <c r="F20" s="401">
        <v>1</v>
      </c>
      <c r="G20" s="402">
        <v>1</v>
      </c>
      <c r="H20" s="402"/>
      <c r="I20" s="402"/>
      <c r="J20" s="402">
        <f>SUM(F20:I20)*14</f>
        <v>28</v>
      </c>
      <c r="K20" s="402">
        <f t="shared" ref="K20" si="4">E20*25-J20</f>
        <v>22</v>
      </c>
      <c r="L20" s="294" t="s">
        <v>22</v>
      </c>
      <c r="M20" s="295"/>
      <c r="N20" s="296"/>
      <c r="O20">
        <f>SUM(F20:I20)</f>
        <v>2</v>
      </c>
      <c r="P20" s="13"/>
      <c r="Q20" s="13"/>
      <c r="R20" s="13"/>
      <c r="S20" s="13"/>
      <c r="T20" s="13"/>
    </row>
    <row r="21" spans="1:20" ht="15" customHeight="1" thickBot="1" x14ac:dyDescent="0.35">
      <c r="A21" s="199">
        <v>13</v>
      </c>
      <c r="B21" s="198" t="s">
        <v>188</v>
      </c>
      <c r="C21" s="33" t="s">
        <v>95</v>
      </c>
      <c r="D21" s="302"/>
      <c r="E21" s="304"/>
      <c r="F21" s="344"/>
      <c r="G21" s="403"/>
      <c r="H21" s="403"/>
      <c r="I21" s="403"/>
      <c r="J21" s="403"/>
      <c r="K21" s="403"/>
      <c r="L21" s="297"/>
      <c r="M21" s="298"/>
      <c r="N21" s="299"/>
      <c r="P21" s="13"/>
      <c r="Q21" s="13"/>
      <c r="R21" s="13"/>
      <c r="S21" s="13"/>
      <c r="T21" s="13"/>
    </row>
    <row r="22" spans="1:20" ht="18.600000000000001" customHeight="1" x14ac:dyDescent="0.3">
      <c r="A22" s="172">
        <v>14</v>
      </c>
      <c r="B22" s="140" t="s">
        <v>189</v>
      </c>
      <c r="C22" s="47" t="s">
        <v>267</v>
      </c>
      <c r="D22" s="301" t="s">
        <v>16</v>
      </c>
      <c r="E22" s="303">
        <v>2</v>
      </c>
      <c r="F22" s="401">
        <v>1</v>
      </c>
      <c r="G22" s="402">
        <v>1</v>
      </c>
      <c r="H22" s="402"/>
      <c r="I22" s="402"/>
      <c r="J22" s="402">
        <f>SUM(F22:I22)*14</f>
        <v>28</v>
      </c>
      <c r="K22" s="402">
        <f t="shared" si="2"/>
        <v>22</v>
      </c>
      <c r="L22" s="294" t="s">
        <v>21</v>
      </c>
      <c r="M22" s="295"/>
      <c r="N22" s="296"/>
      <c r="O22">
        <f>SUM(F22:I22)</f>
        <v>2</v>
      </c>
      <c r="P22" s="13"/>
      <c r="Q22" s="13"/>
      <c r="R22" s="13"/>
      <c r="S22" s="13"/>
      <c r="T22" s="13"/>
    </row>
    <row r="23" spans="1:20" ht="16.8" customHeight="1" thickBot="1" x14ac:dyDescent="0.35">
      <c r="A23" s="174">
        <v>15</v>
      </c>
      <c r="B23" s="75" t="s">
        <v>190</v>
      </c>
      <c r="C23" s="49" t="s">
        <v>268</v>
      </c>
      <c r="D23" s="347"/>
      <c r="E23" s="347"/>
      <c r="F23" s="381"/>
      <c r="G23" s="371"/>
      <c r="H23" s="371"/>
      <c r="I23" s="371"/>
      <c r="J23" s="371"/>
      <c r="K23" s="371"/>
      <c r="L23" s="379"/>
      <c r="M23" s="380"/>
      <c r="N23" s="381"/>
      <c r="P23" s="13"/>
      <c r="Q23" s="13"/>
      <c r="R23" s="13"/>
      <c r="S23" s="13"/>
      <c r="T23" s="13"/>
    </row>
    <row r="24" spans="1:20" x14ac:dyDescent="0.3">
      <c r="A24" s="9">
        <v>20</v>
      </c>
      <c r="B24" s="175" t="s">
        <v>251</v>
      </c>
      <c r="C24" s="46" t="s">
        <v>270</v>
      </c>
      <c r="D24" s="303" t="s">
        <v>16</v>
      </c>
      <c r="E24" s="398">
        <v>2</v>
      </c>
      <c r="F24" s="293">
        <v>1</v>
      </c>
      <c r="G24" s="293">
        <v>1</v>
      </c>
      <c r="H24" s="293"/>
      <c r="I24" s="293"/>
      <c r="J24" s="293">
        <f>SUM(F24:I24)*14</f>
        <v>28</v>
      </c>
      <c r="K24" s="293">
        <f t="shared" si="2"/>
        <v>22</v>
      </c>
      <c r="L24" s="293" t="s">
        <v>22</v>
      </c>
      <c r="M24" s="293"/>
      <c r="N24" s="293"/>
      <c r="O24">
        <f>SUM(F24:I24)</f>
        <v>2</v>
      </c>
      <c r="P24" s="13"/>
      <c r="Q24" s="13"/>
      <c r="R24" s="13"/>
      <c r="S24" s="13"/>
      <c r="T24" s="13"/>
    </row>
    <row r="25" spans="1:20" ht="15" thickBot="1" x14ac:dyDescent="0.35">
      <c r="A25" s="9">
        <v>21</v>
      </c>
      <c r="B25" s="175" t="s">
        <v>252</v>
      </c>
      <c r="C25" s="52" t="s">
        <v>269</v>
      </c>
      <c r="D25" s="347"/>
      <c r="E25" s="378"/>
      <c r="F25" s="293"/>
      <c r="G25" s="293"/>
      <c r="H25" s="293"/>
      <c r="I25" s="293"/>
      <c r="J25" s="293"/>
      <c r="K25" s="293"/>
      <c r="L25" s="293"/>
      <c r="M25" s="293"/>
      <c r="N25" s="293"/>
      <c r="P25" s="13"/>
      <c r="Q25" s="13"/>
      <c r="R25" s="13"/>
      <c r="S25" s="13"/>
      <c r="T25" s="13"/>
    </row>
    <row r="26" spans="1:20" ht="15" customHeight="1" x14ac:dyDescent="0.3">
      <c r="A26" s="394" t="s">
        <v>23</v>
      </c>
      <c r="B26" s="227"/>
      <c r="C26" s="228"/>
      <c r="D26" s="53" t="s">
        <v>24</v>
      </c>
      <c r="E26" s="351">
        <f t="shared" ref="E26:K26" si="5">SUM(E9:E25)</f>
        <v>30</v>
      </c>
      <c r="F26" s="55">
        <f t="shared" si="5"/>
        <v>10</v>
      </c>
      <c r="G26" s="203">
        <f t="shared" si="5"/>
        <v>12</v>
      </c>
      <c r="H26" s="94">
        <f t="shared" si="5"/>
        <v>0</v>
      </c>
      <c r="I26" s="94">
        <f t="shared" si="5"/>
        <v>4</v>
      </c>
      <c r="J26" s="230">
        <f t="shared" si="5"/>
        <v>364</v>
      </c>
      <c r="K26" s="230">
        <f t="shared" si="5"/>
        <v>394</v>
      </c>
      <c r="L26" s="205" t="s">
        <v>25</v>
      </c>
      <c r="M26" s="397" t="s">
        <v>26</v>
      </c>
      <c r="N26" s="397"/>
      <c r="P26" s="13"/>
      <c r="Q26" s="13"/>
      <c r="R26" s="13"/>
      <c r="S26" s="13"/>
      <c r="T26" s="13"/>
    </row>
    <row r="27" spans="1:20" ht="15" customHeight="1" thickBot="1" x14ac:dyDescent="0.35">
      <c r="A27" s="395"/>
      <c r="B27" s="322"/>
      <c r="C27" s="396"/>
      <c r="D27" s="58" t="s">
        <v>27</v>
      </c>
      <c r="E27" s="352"/>
      <c r="F27" s="60">
        <f>COUNT(F9:F25)</f>
        <v>8</v>
      </c>
      <c r="G27" s="204">
        <f>COUNT(G9:G25)</f>
        <v>9</v>
      </c>
      <c r="H27" s="94">
        <f>COUNT(H9:H25)</f>
        <v>0</v>
      </c>
      <c r="I27" s="94">
        <f>COUNT(I9:I25)</f>
        <v>1</v>
      </c>
      <c r="J27" s="230"/>
      <c r="K27" s="230"/>
      <c r="L27" s="79">
        <f>COUNTIF(L1:L26,"=E")</f>
        <v>6</v>
      </c>
      <c r="M27" s="293">
        <f>COUNTIF(L1:L26,"=V")</f>
        <v>5</v>
      </c>
      <c r="N27" s="293"/>
      <c r="P27" s="63" t="s">
        <v>257</v>
      </c>
      <c r="Q27" s="63" t="s">
        <v>262</v>
      </c>
      <c r="R27" s="63" t="s">
        <v>259</v>
      </c>
      <c r="S27" s="13"/>
      <c r="T27" s="13"/>
    </row>
    <row r="28" spans="1:20" ht="15" customHeight="1" thickBot="1" x14ac:dyDescent="0.35">
      <c r="A28" s="390" t="s">
        <v>54</v>
      </c>
      <c r="B28" s="391"/>
      <c r="C28" s="391"/>
      <c r="D28" s="391"/>
      <c r="E28" s="391"/>
      <c r="F28" s="391"/>
      <c r="G28" s="391"/>
      <c r="H28" s="392"/>
      <c r="I28" s="392"/>
      <c r="J28" s="392"/>
      <c r="K28" s="392"/>
      <c r="L28" s="392"/>
      <c r="M28" s="392"/>
      <c r="N28" s="393"/>
      <c r="P28" s="63">
        <f>SUM(O9,O10, O16:O20)</f>
        <v>12</v>
      </c>
      <c r="Q28" s="63">
        <f>SUM(O11:O14, O22:O25)</f>
        <v>10</v>
      </c>
      <c r="R28" s="63">
        <f>SUM(O17)</f>
        <v>0</v>
      </c>
      <c r="S28" s="13"/>
      <c r="T28" s="13"/>
    </row>
    <row r="29" spans="1:20" ht="15" customHeight="1" thickBot="1" x14ac:dyDescent="0.35">
      <c r="A29" s="64">
        <v>18</v>
      </c>
      <c r="B29" s="65" t="s">
        <v>192</v>
      </c>
      <c r="C29" s="65" t="s">
        <v>215</v>
      </c>
      <c r="D29" s="66" t="s">
        <v>15</v>
      </c>
      <c r="E29" s="67">
        <v>2</v>
      </c>
      <c r="F29" s="68">
        <v>2</v>
      </c>
      <c r="G29" s="69"/>
      <c r="H29" s="69"/>
      <c r="I29" s="69"/>
      <c r="J29" s="69">
        <f t="shared" ref="J29:J32" si="6">SUM(F29:I29)*14</f>
        <v>28</v>
      </c>
      <c r="K29" s="69">
        <f t="shared" ref="K29:K32" si="7">E29*25-J29</f>
        <v>22</v>
      </c>
      <c r="L29" s="328" t="s">
        <v>22</v>
      </c>
      <c r="M29" s="329"/>
      <c r="N29" s="305"/>
      <c r="P29" s="13"/>
      <c r="Q29" s="73"/>
      <c r="R29" s="13"/>
      <c r="S29" s="13"/>
      <c r="T29" s="13"/>
    </row>
    <row r="30" spans="1:20" ht="15" customHeight="1" thickBot="1" x14ac:dyDescent="0.35">
      <c r="A30" s="74">
        <v>19</v>
      </c>
      <c r="B30" s="75" t="s">
        <v>193</v>
      </c>
      <c r="C30" s="75" t="s">
        <v>216</v>
      </c>
      <c r="D30" s="76" t="s">
        <v>15</v>
      </c>
      <c r="E30" s="77">
        <v>2</v>
      </c>
      <c r="F30" s="78">
        <v>2</v>
      </c>
      <c r="G30" s="79"/>
      <c r="H30" s="79"/>
      <c r="I30" s="79"/>
      <c r="J30" s="79">
        <f t="shared" ref="J30" si="8">SUM(F30:I30)*14</f>
        <v>28</v>
      </c>
      <c r="K30" s="79">
        <f t="shared" si="7"/>
        <v>22</v>
      </c>
      <c r="L30" s="328" t="s">
        <v>22</v>
      </c>
      <c r="M30" s="329"/>
      <c r="N30" s="305"/>
      <c r="P30" s="13"/>
      <c r="Q30" s="73"/>
      <c r="R30" s="81"/>
      <c r="S30" s="81"/>
      <c r="T30" s="81"/>
    </row>
    <row r="31" spans="1:20" ht="15" customHeight="1" thickBot="1" x14ac:dyDescent="0.35">
      <c r="A31" s="74">
        <v>20</v>
      </c>
      <c r="B31" s="75" t="s">
        <v>194</v>
      </c>
      <c r="C31" s="75" t="s">
        <v>98</v>
      </c>
      <c r="D31" s="76" t="s">
        <v>15</v>
      </c>
      <c r="E31" s="77">
        <v>2</v>
      </c>
      <c r="F31" s="78">
        <v>1</v>
      </c>
      <c r="G31" s="79">
        <v>1</v>
      </c>
      <c r="H31" s="79"/>
      <c r="I31" s="79"/>
      <c r="J31" s="79">
        <f t="shared" si="6"/>
        <v>28</v>
      </c>
      <c r="K31" s="79">
        <f t="shared" si="7"/>
        <v>22</v>
      </c>
      <c r="L31" s="328" t="s">
        <v>22</v>
      </c>
      <c r="M31" s="329"/>
      <c r="N31" s="305"/>
      <c r="P31" s="13"/>
      <c r="Q31" s="73"/>
      <c r="R31" s="13"/>
      <c r="S31" s="13"/>
      <c r="T31" s="13"/>
    </row>
    <row r="32" spans="1:20" ht="15" customHeight="1" thickBot="1" x14ac:dyDescent="0.35">
      <c r="A32" s="82">
        <v>21</v>
      </c>
      <c r="B32" s="75" t="s">
        <v>195</v>
      </c>
      <c r="C32" s="75" t="s">
        <v>46</v>
      </c>
      <c r="D32" s="83" t="s">
        <v>15</v>
      </c>
      <c r="E32" s="84">
        <v>3</v>
      </c>
      <c r="F32" s="85">
        <v>1</v>
      </c>
      <c r="G32" s="61">
        <v>1</v>
      </c>
      <c r="H32" s="61"/>
      <c r="I32" s="61"/>
      <c r="J32" s="79">
        <f t="shared" si="6"/>
        <v>28</v>
      </c>
      <c r="K32" s="79">
        <f t="shared" si="7"/>
        <v>47</v>
      </c>
      <c r="L32" s="328" t="s">
        <v>21</v>
      </c>
      <c r="M32" s="329"/>
      <c r="N32" s="305"/>
      <c r="P32" s="13"/>
      <c r="Q32" s="73"/>
      <c r="R32" s="81"/>
      <c r="S32" s="81"/>
      <c r="T32" s="81"/>
    </row>
    <row r="33" spans="1:20" ht="29.4" thickBot="1" x14ac:dyDescent="0.35">
      <c r="A33" s="82">
        <v>22</v>
      </c>
      <c r="B33" s="75" t="s">
        <v>196</v>
      </c>
      <c r="C33" s="75" t="s">
        <v>242</v>
      </c>
      <c r="D33" s="98" t="s">
        <v>295</v>
      </c>
      <c r="E33" s="84">
        <v>2</v>
      </c>
      <c r="F33" s="86"/>
      <c r="G33" s="86"/>
      <c r="H33" s="86"/>
      <c r="I33" s="86"/>
      <c r="J33" s="328" t="s">
        <v>301</v>
      </c>
      <c r="K33" s="305"/>
      <c r="L33" s="328" t="s">
        <v>22</v>
      </c>
      <c r="M33" s="329"/>
      <c r="N33" s="305"/>
      <c r="P33" s="13"/>
      <c r="Q33" s="73"/>
      <c r="R33" s="81"/>
      <c r="S33" s="81"/>
      <c r="T33" s="81"/>
    </row>
    <row r="34" spans="1:20" ht="15.75" customHeight="1" thickBot="1" x14ac:dyDescent="0.35">
      <c r="A34" s="87">
        <v>24</v>
      </c>
      <c r="B34" s="75" t="s">
        <v>197</v>
      </c>
      <c r="C34" s="75" t="s">
        <v>48</v>
      </c>
      <c r="D34" s="3" t="s">
        <v>295</v>
      </c>
      <c r="E34" s="88">
        <v>3</v>
      </c>
      <c r="F34" s="89"/>
      <c r="G34" s="89"/>
      <c r="H34" s="89"/>
      <c r="I34" s="89"/>
      <c r="J34" s="399" t="s">
        <v>296</v>
      </c>
      <c r="K34" s="400"/>
      <c r="L34" s="328" t="s">
        <v>22</v>
      </c>
      <c r="M34" s="329"/>
      <c r="N34" s="305"/>
      <c r="P34" s="13"/>
      <c r="Q34" s="73"/>
      <c r="R34" s="13"/>
      <c r="S34" s="13"/>
      <c r="T34" s="13"/>
    </row>
    <row r="35" spans="1:20" ht="18" customHeight="1" thickBot="1" x14ac:dyDescent="0.35">
      <c r="B35" s="5"/>
      <c r="C35" s="5"/>
      <c r="D35" s="15"/>
      <c r="E35" s="5"/>
      <c r="F35" s="5"/>
      <c r="G35" s="5"/>
      <c r="H35" s="15"/>
      <c r="I35" s="15"/>
      <c r="J35" s="5"/>
      <c r="K35" s="5"/>
      <c r="L35" s="281"/>
      <c r="M35" s="281"/>
      <c r="P35" s="13"/>
      <c r="Q35" s="13"/>
      <c r="R35" s="13"/>
      <c r="S35" s="13"/>
      <c r="T35" s="13"/>
    </row>
    <row r="36" spans="1:20" ht="15.75" customHeight="1" thickBot="1" x14ac:dyDescent="0.35">
      <c r="B36" s="386" t="s">
        <v>47</v>
      </c>
      <c r="C36" s="387"/>
      <c r="D36" s="388" t="s">
        <v>298</v>
      </c>
      <c r="E36" s="389"/>
      <c r="F36" s="389"/>
      <c r="G36" s="200"/>
      <c r="H36" s="200"/>
      <c r="I36" s="200"/>
      <c r="J36" s="200"/>
      <c r="K36" s="200"/>
      <c r="L36" s="201"/>
      <c r="M36" s="202"/>
      <c r="N36" s="15"/>
      <c r="P36" s="13"/>
      <c r="Q36" s="73"/>
      <c r="R36" s="13"/>
      <c r="S36" s="13"/>
      <c r="T36" s="13"/>
    </row>
    <row r="37" spans="1:20" ht="15.75" customHeight="1" thickBot="1" x14ac:dyDescent="0.35">
      <c r="B37" s="386" t="s">
        <v>299</v>
      </c>
      <c r="C37" s="387"/>
      <c r="D37" s="388" t="s">
        <v>300</v>
      </c>
      <c r="E37" s="389"/>
      <c r="F37" s="389"/>
      <c r="G37" s="200"/>
      <c r="H37" s="200"/>
      <c r="I37" s="200"/>
      <c r="J37" s="200"/>
      <c r="K37" s="200"/>
      <c r="L37" s="201"/>
      <c r="M37" s="202"/>
      <c r="N37" s="15"/>
      <c r="P37" s="13"/>
      <c r="Q37" s="73"/>
      <c r="R37" s="13"/>
      <c r="S37" s="13"/>
      <c r="T37" s="13"/>
    </row>
    <row r="38" spans="1:20" ht="18" customHeight="1" thickBot="1" x14ac:dyDescent="0.35">
      <c r="B38" s="5"/>
      <c r="C38" s="5"/>
      <c r="D38" s="15"/>
      <c r="E38" s="5"/>
      <c r="F38" s="5"/>
      <c r="G38" s="5"/>
      <c r="H38" s="15"/>
      <c r="I38" s="15"/>
      <c r="J38" s="5"/>
      <c r="K38" s="5"/>
      <c r="L38" s="284"/>
      <c r="M38" s="284"/>
      <c r="P38" s="13"/>
      <c r="Q38" s="13"/>
      <c r="R38" s="13"/>
      <c r="S38" s="13"/>
      <c r="T38" s="13"/>
    </row>
    <row r="39" spans="1:20" ht="15" customHeight="1" x14ac:dyDescent="0.3">
      <c r="B39" s="223" t="s">
        <v>30</v>
      </c>
      <c r="C39" s="90" t="s">
        <v>31</v>
      </c>
      <c r="D39" s="226">
        <f>SUM(F9:I14)</f>
        <v>16</v>
      </c>
      <c r="E39" s="227"/>
      <c r="F39" s="227"/>
      <c r="G39" s="227"/>
      <c r="H39" s="227"/>
      <c r="I39" s="227"/>
      <c r="J39" s="227"/>
      <c r="K39" s="227"/>
      <c r="L39" s="227"/>
      <c r="M39" s="228"/>
      <c r="O39" s="91" t="s">
        <v>260</v>
      </c>
      <c r="P39" s="92">
        <f>SUM(D39, D40)</f>
        <v>26</v>
      </c>
      <c r="Q39" s="92">
        <f>SUM(P28, Q28, R28)</f>
        <v>22</v>
      </c>
      <c r="R39" s="13"/>
      <c r="S39" s="13"/>
      <c r="T39" s="13"/>
    </row>
    <row r="40" spans="1:20" ht="15" customHeight="1" x14ac:dyDescent="0.3">
      <c r="B40" s="224"/>
      <c r="C40" s="93" t="s">
        <v>32</v>
      </c>
      <c r="D40" s="229">
        <f>SUM(F16:I25)</f>
        <v>10</v>
      </c>
      <c r="E40" s="230"/>
      <c r="F40" s="230"/>
      <c r="G40" s="230"/>
      <c r="H40" s="230"/>
      <c r="I40" s="230"/>
      <c r="J40" s="230"/>
      <c r="K40" s="230"/>
      <c r="L40" s="230"/>
      <c r="M40" s="231"/>
      <c r="P40" s="13"/>
      <c r="Q40" s="13"/>
      <c r="R40" s="13"/>
      <c r="S40" s="13"/>
      <c r="T40" s="13"/>
    </row>
    <row r="41" spans="1:20" ht="15" thickBot="1" x14ac:dyDescent="0.35">
      <c r="B41" s="225"/>
      <c r="C41" s="95" t="s">
        <v>33</v>
      </c>
      <c r="D41" s="232">
        <f>SUM(F29:I34)</f>
        <v>8</v>
      </c>
      <c r="E41" s="233"/>
      <c r="F41" s="233"/>
      <c r="G41" s="233"/>
      <c r="H41" s="233"/>
      <c r="I41" s="233"/>
      <c r="J41" s="233"/>
      <c r="K41" s="233"/>
      <c r="L41" s="233"/>
      <c r="M41" s="234"/>
      <c r="P41" s="13"/>
      <c r="Q41" s="13"/>
      <c r="R41" s="13"/>
      <c r="S41" s="13"/>
      <c r="T41" s="13"/>
    </row>
    <row r="42" spans="1:20" x14ac:dyDescent="0.3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P42" s="13"/>
      <c r="Q42" s="13"/>
      <c r="R42" s="13"/>
      <c r="S42" s="13"/>
      <c r="T42" s="13"/>
    </row>
    <row r="43" spans="1:20" x14ac:dyDescent="0.3">
      <c r="B43" s="6" t="s">
        <v>34</v>
      </c>
      <c r="C43" s="11"/>
      <c r="D43" s="15"/>
      <c r="E43" s="216" t="s">
        <v>35</v>
      </c>
      <c r="F43" s="216"/>
      <c r="G43" s="6"/>
      <c r="H43" s="15"/>
      <c r="I43" s="15"/>
      <c r="J43" s="235" t="s">
        <v>36</v>
      </c>
      <c r="K43" s="235"/>
      <c r="L43" s="235"/>
      <c r="M43" s="235"/>
      <c r="P43" s="13"/>
      <c r="Q43" s="13"/>
      <c r="R43" s="13"/>
      <c r="S43" s="13"/>
      <c r="T43" s="13"/>
    </row>
    <row r="44" spans="1:20" ht="15" customHeight="1" x14ac:dyDescent="0.3">
      <c r="A44" s="4"/>
      <c r="B44" s="218" t="s">
        <v>37</v>
      </c>
      <c r="C44" s="218"/>
      <c r="D44" s="219" t="s">
        <v>64</v>
      </c>
      <c r="E44" s="219"/>
      <c r="F44" s="219"/>
      <c r="G44" s="219"/>
      <c r="H44" s="219"/>
      <c r="I44" s="219"/>
      <c r="J44" s="220" t="s">
        <v>63</v>
      </c>
      <c r="K44" s="220"/>
      <c r="L44" s="220"/>
      <c r="M44" s="220"/>
      <c r="P44" s="97"/>
      <c r="Q44" s="73"/>
      <c r="R44" s="13"/>
      <c r="S44" s="13"/>
      <c r="T44" s="13"/>
    </row>
    <row r="45" spans="1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P45" s="13"/>
      <c r="Q45" s="13"/>
      <c r="R45" s="13"/>
      <c r="S45" s="13"/>
      <c r="T45" s="13"/>
    </row>
    <row r="46" spans="1:20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P46" s="13"/>
      <c r="Q46" s="13"/>
      <c r="R46" s="13"/>
      <c r="S46" s="13"/>
      <c r="T46" s="13"/>
    </row>
    <row r="47" spans="1:20" ht="15" customHeight="1" x14ac:dyDescent="0.3">
      <c r="B47" s="15"/>
      <c r="C47" s="15"/>
      <c r="H47" s="6"/>
      <c r="I47" s="6"/>
      <c r="J47" s="15"/>
      <c r="K47" s="15"/>
      <c r="L47" s="15"/>
    </row>
    <row r="48" spans="1:20" ht="15" customHeight="1" x14ac:dyDescent="0.3">
      <c r="B48" s="15"/>
      <c r="C48" s="15"/>
      <c r="H48" s="6"/>
      <c r="I48" s="6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x14ac:dyDescent="0.3">
      <c r="B56" s="15"/>
      <c r="C56" s="15"/>
      <c r="H56" s="15"/>
      <c r="I56" s="15"/>
      <c r="J56" s="15"/>
      <c r="K56" s="15"/>
      <c r="L56" s="15"/>
    </row>
    <row r="57" spans="1:13" x14ac:dyDescent="0.3">
      <c r="B57" s="15"/>
      <c r="C57" s="15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A59" s="221" t="s">
        <v>55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</row>
    <row r="60" spans="1:13" x14ac:dyDescent="0.3">
      <c r="A60" s="222" t="s">
        <v>38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</row>
    <row r="61" spans="1:13" x14ac:dyDescent="0.3">
      <c r="B61" s="15"/>
      <c r="C61" s="15"/>
      <c r="H61" s="15"/>
      <c r="I61" s="15"/>
      <c r="J61" s="15"/>
      <c r="K61" s="15"/>
      <c r="L61" s="15"/>
    </row>
    <row r="62" spans="1:13" ht="14.4" customHeight="1" x14ac:dyDescent="0.3">
      <c r="B62" s="15"/>
      <c r="C62" s="15"/>
      <c r="D62" s="6"/>
      <c r="E62" s="6"/>
      <c r="F62" s="6"/>
      <c r="G62" s="6"/>
      <c r="H62" s="15"/>
      <c r="I62" s="15"/>
      <c r="J62" s="15"/>
      <c r="K62" s="15"/>
      <c r="L62" s="15"/>
    </row>
    <row r="63" spans="1:13" x14ac:dyDescent="0.3">
      <c r="B63" s="15"/>
      <c r="C63" s="15"/>
      <c r="D63" s="6"/>
      <c r="E63" s="6"/>
      <c r="F63" s="6"/>
      <c r="G63" s="6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6"/>
      <c r="F65" s="6"/>
      <c r="G65" s="6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6"/>
      <c r="F66" s="6"/>
      <c r="G66" s="6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x14ac:dyDescent="0.3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</sheetData>
  <sheetProtection formatCells="0" formatRows="0" insertRows="0" insertHyperlinks="0" deleteRows="0" sort="0" autoFilter="0" pivotTables="0"/>
  <protectedRanges>
    <protectedRange sqref="A29:XFD29 L13 A31:XFD31 A32:B34 A16:N25 T16:XFD25 T9:XFD14 N9:N14 A9:M12 A14:C14 A30:M30 A13:B13 L14:M14 D13:I14" name="Editabil"/>
    <protectedRange sqref="O14:S14 P22:S22 P9:S13 O23:S23 O17:S17 P16:S16 O19:S19 P18:S18 O21:S21 P20:S20" name="Editabil_2"/>
    <protectedRange sqref="O9:O13" name="Editabil_2_1"/>
    <protectedRange sqref="O16" name="Editabil_2_2"/>
    <protectedRange sqref="O18" name="Editabil_2_3"/>
    <protectedRange sqref="O20" name="Editabil_2_4"/>
    <protectedRange sqref="O22" name="Editabil_2_5"/>
    <protectedRange sqref="P24:S24 O25:S25" name="Editabil_3"/>
    <protectedRange sqref="O24" name="Editabil_2_6_1"/>
    <protectedRange sqref="J13:K14" name="Editabil_1"/>
    <protectedRange sqref="C13" name="Editabil_6"/>
    <protectedRange sqref="C3:G4 D2 K1:L2" name="Editabil_4_1_1"/>
    <protectedRange sqref="A36:A37" name="Editabil_5"/>
    <protectedRange sqref="B36:M37" name="Editabil_1_1_1"/>
    <protectedRange sqref="D44 J44" name="Editabil_6_1"/>
  </protectedRanges>
  <mergeCells count="102"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L10:N10"/>
    <mergeCell ref="L11:N11"/>
    <mergeCell ref="L12:N12"/>
    <mergeCell ref="L14:N14"/>
    <mergeCell ref="J16:J17"/>
    <mergeCell ref="K16:K17"/>
    <mergeCell ref="L16:N17"/>
    <mergeCell ref="D1:H1"/>
    <mergeCell ref="K1:L1"/>
    <mergeCell ref="D16:D17"/>
    <mergeCell ref="E16:E17"/>
    <mergeCell ref="F16:F17"/>
    <mergeCell ref="G16:G17"/>
    <mergeCell ref="H16:H17"/>
    <mergeCell ref="I16:I17"/>
    <mergeCell ref="L13:N13"/>
    <mergeCell ref="A15:N15"/>
    <mergeCell ref="B2:C2"/>
    <mergeCell ref="D2:H2"/>
    <mergeCell ref="K2:L2"/>
    <mergeCell ref="C3:G3"/>
    <mergeCell ref="K3:L3"/>
    <mergeCell ref="A8:N8"/>
    <mergeCell ref="L9:N9"/>
    <mergeCell ref="K18:K19"/>
    <mergeCell ref="L18:N19"/>
    <mergeCell ref="D20:D21"/>
    <mergeCell ref="E20:E21"/>
    <mergeCell ref="F20:F21"/>
    <mergeCell ref="G20:G21"/>
    <mergeCell ref="H20:H21"/>
    <mergeCell ref="I20:I21"/>
    <mergeCell ref="J20:J21"/>
    <mergeCell ref="K20:K21"/>
    <mergeCell ref="L20:N21"/>
    <mergeCell ref="D18:D19"/>
    <mergeCell ref="E18:E19"/>
    <mergeCell ref="F18:F19"/>
    <mergeCell ref="G18:G19"/>
    <mergeCell ref="H18:H19"/>
    <mergeCell ref="I18:I19"/>
    <mergeCell ref="J18:J19"/>
    <mergeCell ref="D22:D23"/>
    <mergeCell ref="E22:E23"/>
    <mergeCell ref="F22:F23"/>
    <mergeCell ref="G22:G23"/>
    <mergeCell ref="H22:H23"/>
    <mergeCell ref="I22:I23"/>
    <mergeCell ref="J22:J23"/>
    <mergeCell ref="K22:K23"/>
    <mergeCell ref="L22:N23"/>
    <mergeCell ref="L32:N32"/>
    <mergeCell ref="L33:N33"/>
    <mergeCell ref="L34:N34"/>
    <mergeCell ref="A28:N28"/>
    <mergeCell ref="L29:N29"/>
    <mergeCell ref="L30:N30"/>
    <mergeCell ref="L31:N31"/>
    <mergeCell ref="J24:J25"/>
    <mergeCell ref="K24:K25"/>
    <mergeCell ref="L24:N25"/>
    <mergeCell ref="A26:C27"/>
    <mergeCell ref="E26:E27"/>
    <mergeCell ref="J26:J27"/>
    <mergeCell ref="K26:K27"/>
    <mergeCell ref="M26:N26"/>
    <mergeCell ref="M27:N27"/>
    <mergeCell ref="D24:D25"/>
    <mergeCell ref="E24:E25"/>
    <mergeCell ref="F24:F25"/>
    <mergeCell ref="G24:G25"/>
    <mergeCell ref="H24:H25"/>
    <mergeCell ref="I24:I25"/>
    <mergeCell ref="J33:K33"/>
    <mergeCell ref="J34:K34"/>
    <mergeCell ref="B44:C44"/>
    <mergeCell ref="D44:I44"/>
    <mergeCell ref="J44:M44"/>
    <mergeCell ref="A59:M59"/>
    <mergeCell ref="A60:M60"/>
    <mergeCell ref="L35:M35"/>
    <mergeCell ref="B39:B41"/>
    <mergeCell ref="D39:M39"/>
    <mergeCell ref="D40:M40"/>
    <mergeCell ref="D41:M41"/>
    <mergeCell ref="E43:F43"/>
    <mergeCell ref="J43:M43"/>
    <mergeCell ref="B36:C36"/>
    <mergeCell ref="D36:F36"/>
    <mergeCell ref="B37:C37"/>
    <mergeCell ref="D37:F37"/>
    <mergeCell ref="L38:M38"/>
  </mergeCells>
  <conditionalFormatting sqref="D1:D4">
    <cfRule type="cellIs" dxfId="127" priority="35" stopIfTrue="1" operator="equal">
      <formula>"D"</formula>
    </cfRule>
    <cfRule type="cellIs" dxfId="126" priority="32" stopIfTrue="1" operator="equal">
      <formula>"DI"</formula>
    </cfRule>
    <cfRule type="cellIs" dxfId="125" priority="33" stopIfTrue="1" operator="equal">
      <formula>"DJ"</formula>
    </cfRule>
    <cfRule type="cellIs" dxfId="124" priority="34" stopIfTrue="1" operator="equal">
      <formula>"DM"</formula>
    </cfRule>
  </conditionalFormatting>
  <conditionalFormatting sqref="D1:D7">
    <cfRule type="cellIs" dxfId="123" priority="36" operator="equal">
      <formula>"SI"</formula>
    </cfRule>
    <cfRule type="cellIs" dxfId="122" priority="37" operator="equal">
      <formula>"SJ"</formula>
    </cfRule>
    <cfRule type="cellIs" dxfId="121" priority="38" operator="equal">
      <formula>"SM"</formula>
    </cfRule>
    <cfRule type="cellIs" dxfId="120" priority="39" operator="equal">
      <formula>"S"</formula>
    </cfRule>
    <cfRule type="cellIs" dxfId="119" priority="40" operator="equal">
      <formula>"C"</formula>
    </cfRule>
    <cfRule type="cellIs" dxfId="118" priority="41" operator="equal">
      <formula>"F"</formula>
    </cfRule>
  </conditionalFormatting>
  <conditionalFormatting sqref="D5:D7 D9:D14 D16 D22:D27 D29:D35 D45:D58">
    <cfRule type="cellIs" dxfId="117" priority="74" operator="equal">
      <formula>"DS"</formula>
    </cfRule>
    <cfRule type="cellIs" dxfId="116" priority="66" operator="equal">
      <formula>"DJ"</formula>
    </cfRule>
    <cfRule type="cellIs" dxfId="115" priority="65" operator="equal">
      <formula>"DM"</formula>
    </cfRule>
    <cfRule type="cellIs" dxfId="114" priority="64" operator="equal">
      <formula>"DI"</formula>
    </cfRule>
    <cfRule type="cellIs" dxfId="113" priority="67" operator="equal">
      <formula>"D"</formula>
    </cfRule>
  </conditionalFormatting>
  <conditionalFormatting sqref="D9:D14 D16 D22:D27 D29:D35">
    <cfRule type="cellIs" dxfId="112" priority="73" operator="equal">
      <formula>"F"</formula>
    </cfRule>
    <cfRule type="cellIs" dxfId="111" priority="72" operator="equal">
      <formula>"C"</formula>
    </cfRule>
    <cfRule type="cellIs" dxfId="110" priority="71" operator="equal">
      <formula>"S"</formula>
    </cfRule>
    <cfRule type="cellIs" dxfId="109" priority="70" operator="equal">
      <formula>"SJ"</formula>
    </cfRule>
    <cfRule type="cellIs" dxfId="108" priority="69" operator="equal">
      <formula>"SM"</formula>
    </cfRule>
    <cfRule type="cellIs" dxfId="107" priority="68" operator="equal">
      <formula>"SI"</formula>
    </cfRule>
  </conditionalFormatting>
  <conditionalFormatting sqref="D18">
    <cfRule type="cellIs" dxfId="106" priority="46" operator="equal">
      <formula>"SI"</formula>
    </cfRule>
    <cfRule type="cellIs" dxfId="105" priority="47" operator="equal">
      <formula>"SM"</formula>
    </cfRule>
    <cfRule type="cellIs" dxfId="104" priority="48" operator="equal">
      <formula>"SJ"</formula>
    </cfRule>
    <cfRule type="cellIs" dxfId="103" priority="49" operator="equal">
      <formula>"S"</formula>
    </cfRule>
    <cfRule type="cellIs" dxfId="102" priority="50" operator="equal">
      <formula>"C"</formula>
    </cfRule>
    <cfRule type="cellIs" dxfId="101" priority="51" operator="equal">
      <formula>"F"</formula>
    </cfRule>
    <cfRule type="cellIs" dxfId="100" priority="52" operator="equal">
      <formula>"DS"</formula>
    </cfRule>
    <cfRule type="cellIs" dxfId="99" priority="42" operator="equal">
      <formula>"DI"</formula>
    </cfRule>
    <cfRule type="cellIs" dxfId="98" priority="43" operator="equal">
      <formula>"DM"</formula>
    </cfRule>
    <cfRule type="cellIs" dxfId="97" priority="44" operator="equal">
      <formula>"DJ"</formula>
    </cfRule>
    <cfRule type="cellIs" dxfId="96" priority="45" operator="equal">
      <formula>"D"</formula>
    </cfRule>
  </conditionalFormatting>
  <conditionalFormatting sqref="D20">
    <cfRule type="cellIs" dxfId="95" priority="53" operator="equal">
      <formula>"DI"</formula>
    </cfRule>
    <cfRule type="cellIs" dxfId="94" priority="54" operator="equal">
      <formula>"DM"</formula>
    </cfRule>
    <cfRule type="cellIs" dxfId="93" priority="55" operator="equal">
      <formula>"DJ"</formula>
    </cfRule>
    <cfRule type="cellIs" dxfId="92" priority="56" operator="equal">
      <formula>"D"</formula>
    </cfRule>
    <cfRule type="cellIs" dxfId="91" priority="57" operator="equal">
      <formula>"SI"</formula>
    </cfRule>
    <cfRule type="cellIs" dxfId="90" priority="58" operator="equal">
      <formula>"SM"</formula>
    </cfRule>
    <cfRule type="cellIs" dxfId="89" priority="59" operator="equal">
      <formula>"SJ"</formula>
    </cfRule>
    <cfRule type="cellIs" dxfId="88" priority="61" operator="equal">
      <formula>"C"</formula>
    </cfRule>
    <cfRule type="cellIs" dxfId="87" priority="62" operator="equal">
      <formula>"F"</formula>
    </cfRule>
    <cfRule type="cellIs" dxfId="86" priority="63" operator="equal">
      <formula>"DS"</formula>
    </cfRule>
    <cfRule type="cellIs" dxfId="85" priority="60" operator="equal">
      <formula>"S"</formula>
    </cfRule>
  </conditionalFormatting>
  <conditionalFormatting sqref="D36:D37">
    <cfRule type="cellIs" dxfId="84" priority="13" operator="equal">
      <formula>"DC"</formula>
    </cfRule>
    <cfRule type="cellIs" dxfId="83" priority="12" operator="equal">
      <formula>"DA"</formula>
    </cfRule>
    <cfRule type="cellIs" dxfId="82" priority="11" operator="equal">
      <formula>"DS"</formula>
    </cfRule>
  </conditionalFormatting>
  <conditionalFormatting sqref="D38:D43">
    <cfRule type="cellIs" dxfId="81" priority="21" operator="equal">
      <formula>"DM"</formula>
    </cfRule>
    <cfRule type="cellIs" dxfId="80" priority="30" operator="equal">
      <formula>"DS"</formula>
    </cfRule>
    <cfRule type="cellIs" dxfId="79" priority="23" operator="equal">
      <formula>"D"</formula>
    </cfRule>
    <cfRule type="cellIs" dxfId="78" priority="22" operator="equal">
      <formula>"DJ"</formula>
    </cfRule>
    <cfRule type="cellIs" dxfId="77" priority="20" operator="equal">
      <formula>"DI"</formula>
    </cfRule>
  </conditionalFormatting>
  <conditionalFormatting sqref="D38:D58">
    <cfRule type="cellIs" dxfId="76" priority="5" operator="equal">
      <formula>"SI"</formula>
    </cfRule>
    <cfRule type="cellIs" dxfId="75" priority="6" operator="equal">
      <formula>"SJ"</formula>
    </cfRule>
    <cfRule type="cellIs" dxfId="74" priority="7" operator="equal">
      <formula>"SM"</formula>
    </cfRule>
    <cfRule type="cellIs" dxfId="73" priority="8" operator="equal">
      <formula>"S"</formula>
    </cfRule>
    <cfRule type="cellIs" dxfId="72" priority="10" operator="equal">
      <formula>"F"</formula>
    </cfRule>
    <cfRule type="cellIs" dxfId="71" priority="9" operator="equal">
      <formula>"C"</formula>
    </cfRule>
  </conditionalFormatting>
  <conditionalFormatting sqref="D44">
    <cfRule type="cellIs" dxfId="70" priority="2" stopIfTrue="1" operator="equal">
      <formula>"DJ"</formula>
    </cfRule>
    <cfRule type="cellIs" dxfId="69" priority="3" stopIfTrue="1" operator="equal">
      <formula>"DM"</formula>
    </cfRule>
    <cfRule type="cellIs" dxfId="68" priority="4" stopIfTrue="1" operator="equal">
      <formula>"D"</formula>
    </cfRule>
    <cfRule type="cellIs" dxfId="67" priority="1" stopIfTrue="1" operator="equal">
      <formula>"DI"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45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979E-921C-4FCC-B9BE-5F48A6FDB6C7}">
  <dimension ref="A1:T68"/>
  <sheetViews>
    <sheetView tabSelected="1" topLeftCell="A10" zoomScale="90" zoomScaleNormal="90" zoomScaleSheetLayoutView="70" workbookViewId="0">
      <selection activeCell="Q34" sqref="Q34"/>
    </sheetView>
  </sheetViews>
  <sheetFormatPr defaultRowHeight="14.4" x14ac:dyDescent="0.3"/>
  <cols>
    <col min="1" max="1" width="4.6640625" style="9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6640625" customWidth="1"/>
    <col min="11" max="11" width="13.21875" customWidth="1"/>
    <col min="12" max="13" width="4.6640625" style="4" customWidth="1"/>
    <col min="14" max="14" width="3.21875" customWidth="1"/>
  </cols>
  <sheetData>
    <row r="1" spans="1:20" ht="57" customHeight="1" x14ac:dyDescent="0.35">
      <c r="A1" s="4"/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A2" s="4"/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291</v>
      </c>
      <c r="L2" s="218"/>
      <c r="P2" s="13"/>
      <c r="Q2" s="13"/>
      <c r="R2" s="13"/>
      <c r="S2" s="13"/>
      <c r="T2" s="13"/>
    </row>
    <row r="3" spans="1:20" x14ac:dyDescent="0.3">
      <c r="A3" s="4"/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50</v>
      </c>
      <c r="L3" s="218"/>
      <c r="P3" s="13"/>
      <c r="Q3" s="13"/>
      <c r="R3" s="13"/>
      <c r="S3" s="13"/>
      <c r="T3" s="13"/>
    </row>
    <row r="4" spans="1:20" x14ac:dyDescent="0.3">
      <c r="A4" s="4"/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13"/>
      <c r="Q4" s="13"/>
      <c r="R4" s="13"/>
      <c r="S4" s="13"/>
      <c r="T4" s="13"/>
    </row>
    <row r="5" spans="1:20" ht="12" customHeight="1" thickBot="1" x14ac:dyDescent="0.35">
      <c r="B5" s="14"/>
      <c r="C5" s="5"/>
      <c r="D5" s="5"/>
      <c r="E5" s="5"/>
      <c r="F5" s="5"/>
      <c r="G5" s="5"/>
      <c r="J5" s="12"/>
      <c r="K5" s="11"/>
      <c r="L5" s="5"/>
      <c r="P5" s="13"/>
      <c r="Q5" s="13"/>
      <c r="R5" s="13"/>
      <c r="S5" s="13"/>
      <c r="T5" s="13"/>
    </row>
    <row r="6" spans="1:20" s="15" customFormat="1" ht="16.5" customHeight="1" x14ac:dyDescent="0.3">
      <c r="A6" s="394" t="s">
        <v>45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13"/>
      <c r="Q6" s="13"/>
      <c r="R6" s="13"/>
      <c r="S6" s="13"/>
      <c r="T6" s="13"/>
    </row>
    <row r="7" spans="1:20" ht="29.4" thickBot="1" x14ac:dyDescent="0.35">
      <c r="A7" s="404"/>
      <c r="B7" s="233"/>
      <c r="C7" s="233"/>
      <c r="D7" s="233"/>
      <c r="E7" s="272"/>
      <c r="F7" s="16" t="s">
        <v>15</v>
      </c>
      <c r="G7" s="16" t="s">
        <v>16</v>
      </c>
      <c r="H7" s="16" t="s">
        <v>17</v>
      </c>
      <c r="I7" s="16" t="s">
        <v>18</v>
      </c>
      <c r="J7" s="17" t="s">
        <v>292</v>
      </c>
      <c r="K7" s="18" t="s">
        <v>293</v>
      </c>
      <c r="L7" s="280"/>
      <c r="M7" s="281"/>
      <c r="N7" s="282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13"/>
      <c r="Q8" s="13"/>
      <c r="R8" s="13"/>
      <c r="S8" s="13"/>
      <c r="T8" s="13"/>
    </row>
    <row r="9" spans="1:20" ht="15" customHeight="1" x14ac:dyDescent="0.3">
      <c r="A9" s="20">
        <v>1</v>
      </c>
      <c r="B9" s="21" t="s">
        <v>176</v>
      </c>
      <c r="C9" s="21" t="s">
        <v>88</v>
      </c>
      <c r="D9" s="22" t="s">
        <v>16</v>
      </c>
      <c r="E9" s="22">
        <v>4</v>
      </c>
      <c r="F9" s="23">
        <v>2</v>
      </c>
      <c r="G9" s="24">
        <v>1</v>
      </c>
      <c r="H9" s="24"/>
      <c r="I9" s="24"/>
      <c r="J9" s="24">
        <f t="shared" ref="J9:J14" si="0">SUM(F9:I9)*14</f>
        <v>42</v>
      </c>
      <c r="K9" s="24">
        <f t="shared" ref="K9:K14" si="1">E9*25-J9</f>
        <v>58</v>
      </c>
      <c r="L9" s="239" t="s">
        <v>21</v>
      </c>
      <c r="M9" s="240"/>
      <c r="N9" s="241"/>
      <c r="O9">
        <f>SUM(F9:I9)</f>
        <v>3</v>
      </c>
      <c r="P9" s="13"/>
      <c r="Q9" s="13"/>
      <c r="R9" s="13"/>
      <c r="S9" s="13"/>
      <c r="T9" s="13"/>
    </row>
    <row r="10" spans="1:20" ht="34.799999999999997" customHeight="1" x14ac:dyDescent="0.3">
      <c r="A10" s="28">
        <v>2</v>
      </c>
      <c r="B10" s="29" t="s">
        <v>177</v>
      </c>
      <c r="C10" s="29" t="s">
        <v>89</v>
      </c>
      <c r="D10" s="30" t="s">
        <v>16</v>
      </c>
      <c r="E10" s="30">
        <v>4</v>
      </c>
      <c r="F10" s="27">
        <v>2</v>
      </c>
      <c r="G10" s="31">
        <v>1</v>
      </c>
      <c r="H10" s="31"/>
      <c r="I10" s="31"/>
      <c r="J10" s="31">
        <f t="shared" si="0"/>
        <v>42</v>
      </c>
      <c r="K10" s="31">
        <f t="shared" si="1"/>
        <v>58</v>
      </c>
      <c r="L10" s="239" t="s">
        <v>21</v>
      </c>
      <c r="M10" s="240"/>
      <c r="N10" s="241"/>
      <c r="O10">
        <f>SUM(F10:I10)</f>
        <v>3</v>
      </c>
      <c r="P10" s="13"/>
      <c r="Q10" s="13"/>
      <c r="R10" s="13"/>
      <c r="S10" s="13"/>
      <c r="T10" s="13"/>
    </row>
    <row r="11" spans="1:20" ht="31.8" customHeight="1" x14ac:dyDescent="0.3">
      <c r="A11" s="28">
        <v>3</v>
      </c>
      <c r="B11" s="29" t="s">
        <v>178</v>
      </c>
      <c r="C11" s="29" t="s">
        <v>239</v>
      </c>
      <c r="D11" s="30" t="s">
        <v>16</v>
      </c>
      <c r="E11" s="30">
        <v>3</v>
      </c>
      <c r="F11" s="27">
        <v>1</v>
      </c>
      <c r="G11" s="31"/>
      <c r="H11" s="31"/>
      <c r="I11" s="31"/>
      <c r="J11" s="31">
        <f t="shared" si="0"/>
        <v>14</v>
      </c>
      <c r="K11" s="31">
        <f t="shared" si="1"/>
        <v>61</v>
      </c>
      <c r="L11" s="239" t="s">
        <v>21</v>
      </c>
      <c r="M11" s="240"/>
      <c r="N11" s="241"/>
      <c r="O11">
        <f>SUM(F11:I11)</f>
        <v>1</v>
      </c>
      <c r="P11" s="13"/>
      <c r="Q11" s="13"/>
      <c r="R11" s="13"/>
      <c r="S11" s="13"/>
      <c r="T11" s="13"/>
    </row>
    <row r="12" spans="1:20" ht="28.8" x14ac:dyDescent="0.3">
      <c r="A12" s="28">
        <v>4</v>
      </c>
      <c r="B12" s="29" t="s">
        <v>179</v>
      </c>
      <c r="C12" s="29" t="s">
        <v>289</v>
      </c>
      <c r="D12" s="30" t="s">
        <v>16</v>
      </c>
      <c r="E12" s="30">
        <v>4</v>
      </c>
      <c r="F12" s="27"/>
      <c r="G12" s="31">
        <v>3</v>
      </c>
      <c r="H12" s="31"/>
      <c r="I12" s="31"/>
      <c r="J12" s="31">
        <f t="shared" si="0"/>
        <v>42</v>
      </c>
      <c r="K12" s="31">
        <f t="shared" si="1"/>
        <v>58</v>
      </c>
      <c r="L12" s="239" t="s">
        <v>21</v>
      </c>
      <c r="M12" s="240"/>
      <c r="N12" s="241"/>
      <c r="O12">
        <f>SUM(F12:I12)</f>
        <v>3</v>
      </c>
      <c r="P12" s="13"/>
      <c r="Q12" s="13"/>
      <c r="R12" s="13"/>
      <c r="S12" s="13"/>
      <c r="T12" s="13"/>
    </row>
    <row r="13" spans="1:20" x14ac:dyDescent="0.3">
      <c r="A13" s="32"/>
      <c r="B13" s="29" t="s">
        <v>179</v>
      </c>
      <c r="C13" s="33" t="s">
        <v>287</v>
      </c>
      <c r="D13" s="34" t="s">
        <v>16</v>
      </c>
      <c r="E13" s="215">
        <v>3</v>
      </c>
      <c r="F13" s="31">
        <v>1</v>
      </c>
      <c r="G13" s="31">
        <v>1</v>
      </c>
      <c r="H13" s="31"/>
      <c r="I13" s="31"/>
      <c r="J13" s="36">
        <f t="shared" si="0"/>
        <v>28</v>
      </c>
      <c r="K13" s="36">
        <f t="shared" si="1"/>
        <v>47</v>
      </c>
      <c r="L13" s="239" t="s">
        <v>21</v>
      </c>
      <c r="M13" s="240"/>
      <c r="N13" s="241"/>
      <c r="O13">
        <f>SUM(F13:I13)</f>
        <v>2</v>
      </c>
      <c r="P13" s="13"/>
      <c r="Q13" s="13"/>
      <c r="R13" s="13"/>
      <c r="S13" s="13"/>
      <c r="T13" s="13"/>
    </row>
    <row r="14" spans="1:20" ht="15" thickBot="1" x14ac:dyDescent="0.35">
      <c r="A14" s="32">
        <v>5</v>
      </c>
      <c r="B14" s="33" t="s">
        <v>180</v>
      </c>
      <c r="C14" s="33" t="s">
        <v>306</v>
      </c>
      <c r="D14" s="34" t="s">
        <v>16</v>
      </c>
      <c r="E14" s="215">
        <v>2</v>
      </c>
      <c r="F14" s="167"/>
      <c r="G14" s="167"/>
      <c r="H14" s="167"/>
      <c r="I14" s="31">
        <v>4</v>
      </c>
      <c r="J14" s="36">
        <f t="shared" si="0"/>
        <v>56</v>
      </c>
      <c r="K14" s="36">
        <f>E14*29-J14</f>
        <v>2</v>
      </c>
      <c r="L14" s="239" t="s">
        <v>22</v>
      </c>
      <c r="M14" s="240"/>
      <c r="N14" s="241"/>
      <c r="P14" s="13"/>
      <c r="Q14" s="13"/>
      <c r="R14" s="13"/>
      <c r="S14" s="13"/>
      <c r="T14" s="13"/>
    </row>
    <row r="15" spans="1:20" ht="14.4" customHeight="1" thickBot="1" x14ac:dyDescent="0.35">
      <c r="A15" s="236" t="s">
        <v>53</v>
      </c>
      <c r="B15" s="237"/>
      <c r="C15" s="237"/>
      <c r="D15" s="237"/>
      <c r="E15" s="237"/>
      <c r="F15" s="289"/>
      <c r="G15" s="289"/>
      <c r="H15" s="289"/>
      <c r="I15" s="289"/>
      <c r="J15" s="237"/>
      <c r="K15" s="237"/>
      <c r="L15" s="254"/>
      <c r="M15" s="254"/>
      <c r="N15" s="255"/>
      <c r="P15" s="13"/>
      <c r="Q15" s="13"/>
      <c r="R15" s="13"/>
      <c r="S15" s="13"/>
      <c r="T15" s="13"/>
    </row>
    <row r="16" spans="1:20" ht="30.6" customHeight="1" x14ac:dyDescent="0.3">
      <c r="A16" s="43">
        <v>8</v>
      </c>
      <c r="B16" s="29" t="s">
        <v>183</v>
      </c>
      <c r="C16" s="29" t="s">
        <v>91</v>
      </c>
      <c r="D16" s="288" t="s">
        <v>20</v>
      </c>
      <c r="E16" s="405">
        <v>2</v>
      </c>
      <c r="F16" s="406"/>
      <c r="G16" s="308">
        <v>2</v>
      </c>
      <c r="H16" s="308"/>
      <c r="I16" s="308"/>
      <c r="J16" s="308">
        <f>SUM(F16:I16)*14</f>
        <v>28</v>
      </c>
      <c r="K16" s="308">
        <f t="shared" ref="K16:K24" si="2">E16*25-J16</f>
        <v>22</v>
      </c>
      <c r="L16" s="262" t="s">
        <v>22</v>
      </c>
      <c r="M16" s="263"/>
      <c r="N16" s="264"/>
      <c r="O16">
        <f>SUM(F16:I16)</f>
        <v>2</v>
      </c>
      <c r="P16" s="13"/>
      <c r="Q16" s="13"/>
      <c r="R16" s="13"/>
      <c r="S16" s="13"/>
      <c r="T16" s="13"/>
    </row>
    <row r="17" spans="1:20" ht="15" customHeight="1" thickBot="1" x14ac:dyDescent="0.35">
      <c r="A17" s="39">
        <v>9</v>
      </c>
      <c r="B17" s="29" t="s">
        <v>184</v>
      </c>
      <c r="C17" s="29" t="s">
        <v>96</v>
      </c>
      <c r="D17" s="257"/>
      <c r="E17" s="361"/>
      <c r="F17" s="243"/>
      <c r="G17" s="309"/>
      <c r="H17" s="309"/>
      <c r="I17" s="309"/>
      <c r="J17" s="309"/>
      <c r="K17" s="309"/>
      <c r="L17" s="265"/>
      <c r="M17" s="266"/>
      <c r="N17" s="267"/>
      <c r="P17" s="13"/>
      <c r="Q17" s="13"/>
      <c r="R17" s="13"/>
      <c r="S17" s="13"/>
      <c r="T17" s="13"/>
    </row>
    <row r="18" spans="1:20" ht="15" customHeight="1" x14ac:dyDescent="0.3">
      <c r="A18" s="43">
        <v>10</v>
      </c>
      <c r="B18" s="29" t="s">
        <v>185</v>
      </c>
      <c r="C18" s="29" t="s">
        <v>92</v>
      </c>
      <c r="D18" s="288" t="s">
        <v>16</v>
      </c>
      <c r="E18" s="405">
        <v>2</v>
      </c>
      <c r="F18" s="406">
        <v>1</v>
      </c>
      <c r="G18" s="308">
        <v>1</v>
      </c>
      <c r="H18" s="308"/>
      <c r="I18" s="308"/>
      <c r="J18" s="308">
        <f>SUM(F18:I18)*14</f>
        <v>28</v>
      </c>
      <c r="K18" s="308">
        <f t="shared" ref="K18" si="3">E18*25-J18</f>
        <v>22</v>
      </c>
      <c r="L18" s="262" t="s">
        <v>22</v>
      </c>
      <c r="M18" s="263"/>
      <c r="N18" s="264"/>
      <c r="O18">
        <f>SUM(F18:I18)</f>
        <v>2</v>
      </c>
      <c r="P18" s="13"/>
      <c r="Q18" s="13"/>
      <c r="R18" s="13"/>
      <c r="S18" s="13"/>
      <c r="T18" s="13"/>
    </row>
    <row r="19" spans="1:20" ht="34.200000000000003" customHeight="1" thickBot="1" x14ac:dyDescent="0.35">
      <c r="A19" s="39">
        <v>11</v>
      </c>
      <c r="B19" s="29" t="s">
        <v>186</v>
      </c>
      <c r="C19" s="29" t="s">
        <v>93</v>
      </c>
      <c r="D19" s="257"/>
      <c r="E19" s="361"/>
      <c r="F19" s="243"/>
      <c r="G19" s="309"/>
      <c r="H19" s="309"/>
      <c r="I19" s="309"/>
      <c r="J19" s="309"/>
      <c r="K19" s="309"/>
      <c r="L19" s="265"/>
      <c r="M19" s="266"/>
      <c r="N19" s="267"/>
      <c r="P19" s="13"/>
      <c r="Q19" s="13"/>
      <c r="R19" s="13"/>
      <c r="S19" s="13"/>
      <c r="T19" s="13"/>
    </row>
    <row r="20" spans="1:20" ht="15" customHeight="1" x14ac:dyDescent="0.3">
      <c r="A20" s="43">
        <v>12</v>
      </c>
      <c r="B20" s="29" t="s">
        <v>187</v>
      </c>
      <c r="C20" s="29" t="s">
        <v>94</v>
      </c>
      <c r="D20" s="288" t="s">
        <v>16</v>
      </c>
      <c r="E20" s="405">
        <v>2</v>
      </c>
      <c r="F20" s="406">
        <v>1</v>
      </c>
      <c r="G20" s="308">
        <v>1</v>
      </c>
      <c r="H20" s="308"/>
      <c r="I20" s="308"/>
      <c r="J20" s="308">
        <f>SUM(F20:I20)*14</f>
        <v>28</v>
      </c>
      <c r="K20" s="308">
        <f t="shared" ref="K20" si="4">E20*25-J20</f>
        <v>22</v>
      </c>
      <c r="L20" s="262" t="s">
        <v>22</v>
      </c>
      <c r="M20" s="263"/>
      <c r="N20" s="264"/>
      <c r="O20">
        <f>SUM(F20:I20)</f>
        <v>2</v>
      </c>
      <c r="P20" s="13"/>
      <c r="Q20" s="13"/>
      <c r="R20" s="13"/>
      <c r="S20" s="13"/>
      <c r="T20" s="13"/>
    </row>
    <row r="21" spans="1:20" ht="15" customHeight="1" thickBot="1" x14ac:dyDescent="0.35">
      <c r="A21" s="45">
        <v>13</v>
      </c>
      <c r="B21" s="33" t="s">
        <v>188</v>
      </c>
      <c r="C21" s="33" t="s">
        <v>95</v>
      </c>
      <c r="D21" s="257"/>
      <c r="E21" s="361"/>
      <c r="F21" s="243"/>
      <c r="G21" s="309"/>
      <c r="H21" s="309"/>
      <c r="I21" s="309"/>
      <c r="J21" s="309"/>
      <c r="K21" s="309"/>
      <c r="L21" s="265"/>
      <c r="M21" s="266"/>
      <c r="N21" s="267"/>
      <c r="P21" s="13"/>
      <c r="Q21" s="13"/>
      <c r="R21" s="13"/>
      <c r="S21" s="13"/>
      <c r="T21" s="13"/>
    </row>
    <row r="22" spans="1:20" ht="19.2" customHeight="1" x14ac:dyDescent="0.3">
      <c r="A22" s="43">
        <v>14</v>
      </c>
      <c r="B22" s="46" t="s">
        <v>189</v>
      </c>
      <c r="C22" s="47" t="s">
        <v>253</v>
      </c>
      <c r="D22" s="288" t="s">
        <v>16</v>
      </c>
      <c r="E22" s="405">
        <v>2</v>
      </c>
      <c r="F22" s="406">
        <v>1</v>
      </c>
      <c r="G22" s="308">
        <v>1</v>
      </c>
      <c r="H22" s="308"/>
      <c r="I22" s="308"/>
      <c r="J22" s="308">
        <f>SUM(F22:I22)*14</f>
        <v>28</v>
      </c>
      <c r="K22" s="308">
        <f t="shared" si="2"/>
        <v>22</v>
      </c>
      <c r="L22" s="262" t="s">
        <v>21</v>
      </c>
      <c r="M22" s="263"/>
      <c r="N22" s="264"/>
      <c r="O22">
        <f>SUM(F22:I22)</f>
        <v>2</v>
      </c>
      <c r="P22" s="13"/>
      <c r="Q22" s="13"/>
      <c r="R22" s="13"/>
      <c r="S22" s="13"/>
      <c r="T22" s="13"/>
    </row>
    <row r="23" spans="1:20" ht="18.600000000000001" customHeight="1" thickBot="1" x14ac:dyDescent="0.35">
      <c r="A23" s="39">
        <v>15</v>
      </c>
      <c r="B23" s="48" t="s">
        <v>190</v>
      </c>
      <c r="C23" s="49" t="s">
        <v>254</v>
      </c>
      <c r="D23" s="256"/>
      <c r="E23" s="256"/>
      <c r="F23" s="358"/>
      <c r="G23" s="260"/>
      <c r="H23" s="260"/>
      <c r="I23" s="260"/>
      <c r="J23" s="260"/>
      <c r="K23" s="260"/>
      <c r="L23" s="357"/>
      <c r="M23" s="339"/>
      <c r="N23" s="358"/>
      <c r="P23" s="13"/>
      <c r="Q23" s="13"/>
      <c r="R23" s="13"/>
      <c r="S23" s="13"/>
      <c r="T23" s="13"/>
    </row>
    <row r="24" spans="1:20" ht="15" thickBot="1" x14ac:dyDescent="0.35">
      <c r="A24" s="39">
        <v>17</v>
      </c>
      <c r="B24" s="29" t="s">
        <v>191</v>
      </c>
      <c r="C24" s="29" t="s">
        <v>256</v>
      </c>
      <c r="D24" s="405" t="s">
        <v>16</v>
      </c>
      <c r="E24" s="405">
        <v>2</v>
      </c>
      <c r="F24" s="406">
        <v>1</v>
      </c>
      <c r="G24" s="308">
        <v>1</v>
      </c>
      <c r="H24" s="292"/>
      <c r="I24" s="292"/>
      <c r="J24" s="292">
        <f>SUM(F24:I24)*14</f>
        <v>28</v>
      </c>
      <c r="K24" s="292">
        <f t="shared" si="2"/>
        <v>22</v>
      </c>
      <c r="L24" s="292" t="s">
        <v>22</v>
      </c>
      <c r="M24" s="292"/>
      <c r="N24" s="292"/>
      <c r="O24">
        <f>SUM(F24:I24)</f>
        <v>2</v>
      </c>
      <c r="P24" s="13"/>
      <c r="Q24" s="13"/>
      <c r="R24" s="13"/>
      <c r="S24" s="13"/>
      <c r="T24" s="13"/>
    </row>
    <row r="25" spans="1:20" ht="15" thickBot="1" x14ac:dyDescent="0.35">
      <c r="A25" s="45">
        <v>18</v>
      </c>
      <c r="B25" s="29" t="s">
        <v>250</v>
      </c>
      <c r="C25" s="52" t="s">
        <v>255</v>
      </c>
      <c r="D25" s="256"/>
      <c r="E25" s="256"/>
      <c r="F25" s="358"/>
      <c r="G25" s="260"/>
      <c r="H25" s="292"/>
      <c r="I25" s="292"/>
      <c r="J25" s="292"/>
      <c r="K25" s="292"/>
      <c r="L25" s="292"/>
      <c r="M25" s="292"/>
      <c r="N25" s="292"/>
      <c r="P25" s="13"/>
      <c r="Q25" s="13"/>
      <c r="R25" s="13"/>
      <c r="S25" s="13"/>
      <c r="T25" s="13"/>
    </row>
    <row r="26" spans="1:20" ht="15" customHeight="1" x14ac:dyDescent="0.3">
      <c r="A26" s="394" t="s">
        <v>23</v>
      </c>
      <c r="B26" s="227"/>
      <c r="C26" s="228"/>
      <c r="D26" s="53" t="s">
        <v>24</v>
      </c>
      <c r="E26" s="223">
        <f t="shared" ref="E26:K26" si="5">SUM(E9:E25)</f>
        <v>30</v>
      </c>
      <c r="F26" s="94">
        <f t="shared" si="5"/>
        <v>10</v>
      </c>
      <c r="G26" s="94">
        <f t="shared" si="5"/>
        <v>12</v>
      </c>
      <c r="H26" s="94">
        <f t="shared" si="5"/>
        <v>0</v>
      </c>
      <c r="I26" s="94">
        <f t="shared" si="5"/>
        <v>4</v>
      </c>
      <c r="J26" s="230">
        <f t="shared" si="5"/>
        <v>364</v>
      </c>
      <c r="K26" s="230">
        <f t="shared" si="5"/>
        <v>394</v>
      </c>
      <c r="L26" s="205" t="s">
        <v>25</v>
      </c>
      <c r="M26" s="397" t="s">
        <v>26</v>
      </c>
      <c r="N26" s="397"/>
      <c r="P26" s="13"/>
      <c r="Q26" s="13"/>
      <c r="R26" s="13"/>
      <c r="S26" s="13"/>
      <c r="T26" s="13"/>
    </row>
    <row r="27" spans="1:20" ht="15" customHeight="1" thickBot="1" x14ac:dyDescent="0.35">
      <c r="A27" s="395"/>
      <c r="B27" s="322"/>
      <c r="C27" s="396"/>
      <c r="D27" s="58" t="s">
        <v>27</v>
      </c>
      <c r="E27" s="352"/>
      <c r="F27" s="60">
        <f>COUNT(F9:F25)</f>
        <v>8</v>
      </c>
      <c r="G27" s="57">
        <f>COUNT(G9:G25)</f>
        <v>9</v>
      </c>
      <c r="H27" s="94">
        <f>COUNT(H9:H25)</f>
        <v>0</v>
      </c>
      <c r="I27" s="94">
        <f>COUNT(I9:I25)</f>
        <v>1</v>
      </c>
      <c r="J27" s="230"/>
      <c r="K27" s="230"/>
      <c r="L27" s="79">
        <f>COUNTIF(L1:L26,"=E")</f>
        <v>6</v>
      </c>
      <c r="M27" s="293">
        <f>COUNTIF(L1:L26,"=V")</f>
        <v>5</v>
      </c>
      <c r="N27" s="293"/>
      <c r="P27" s="63" t="s">
        <v>257</v>
      </c>
      <c r="Q27" s="63" t="s">
        <v>258</v>
      </c>
      <c r="R27" s="63" t="s">
        <v>259</v>
      </c>
      <c r="S27" s="13"/>
      <c r="T27" s="13"/>
    </row>
    <row r="28" spans="1:20" ht="15" customHeight="1" thickBot="1" x14ac:dyDescent="0.35">
      <c r="A28" s="390" t="s">
        <v>54</v>
      </c>
      <c r="B28" s="391"/>
      <c r="C28" s="391"/>
      <c r="D28" s="391"/>
      <c r="E28" s="391"/>
      <c r="F28" s="391"/>
      <c r="G28" s="391"/>
      <c r="H28" s="392"/>
      <c r="I28" s="392"/>
      <c r="J28" s="392"/>
      <c r="K28" s="392"/>
      <c r="L28" s="392"/>
      <c r="M28" s="392"/>
      <c r="N28" s="393"/>
      <c r="P28" s="63">
        <f>SUM(O9, O10, O16, O18, O20)</f>
        <v>12</v>
      </c>
      <c r="Q28" s="63">
        <f>SUM(O11:O13, O22, O24)</f>
        <v>10</v>
      </c>
      <c r="R28" s="63">
        <f>SUM(O17)</f>
        <v>0</v>
      </c>
      <c r="S28" s="13"/>
      <c r="T28" s="13"/>
    </row>
    <row r="29" spans="1:20" ht="15" customHeight="1" thickBot="1" x14ac:dyDescent="0.35">
      <c r="A29" s="64">
        <v>18</v>
      </c>
      <c r="B29" s="65" t="s">
        <v>192</v>
      </c>
      <c r="C29" s="65" t="s">
        <v>215</v>
      </c>
      <c r="D29" s="66" t="s">
        <v>15</v>
      </c>
      <c r="E29" s="67">
        <v>2</v>
      </c>
      <c r="F29" s="68">
        <v>2</v>
      </c>
      <c r="G29" s="69"/>
      <c r="H29" s="69"/>
      <c r="I29" s="69"/>
      <c r="J29" s="69">
        <f t="shared" ref="J29:J32" si="6">SUM(F29:I29)*14</f>
        <v>28</v>
      </c>
      <c r="K29" s="69">
        <f t="shared" ref="K29:K32" si="7">E29*25-J29</f>
        <v>22</v>
      </c>
      <c r="L29" s="328" t="s">
        <v>22</v>
      </c>
      <c r="M29" s="329"/>
      <c r="N29" s="305"/>
      <c r="P29" s="13"/>
      <c r="Q29" s="73"/>
      <c r="R29" s="13"/>
      <c r="S29" s="13"/>
      <c r="T29" s="13"/>
    </row>
    <row r="30" spans="1:20" ht="15" customHeight="1" thickBot="1" x14ac:dyDescent="0.35">
      <c r="A30" s="74">
        <v>19</v>
      </c>
      <c r="B30" s="75" t="s">
        <v>193</v>
      </c>
      <c r="C30" s="75" t="s">
        <v>216</v>
      </c>
      <c r="D30" s="76" t="s">
        <v>15</v>
      </c>
      <c r="E30" s="77">
        <v>2</v>
      </c>
      <c r="F30" s="78">
        <v>2</v>
      </c>
      <c r="G30" s="79"/>
      <c r="H30" s="79"/>
      <c r="I30" s="79"/>
      <c r="J30" s="79">
        <f t="shared" ref="J30" si="8">SUM(F30:I30)*14</f>
        <v>28</v>
      </c>
      <c r="K30" s="79">
        <f t="shared" si="7"/>
        <v>22</v>
      </c>
      <c r="L30" s="328" t="s">
        <v>22</v>
      </c>
      <c r="M30" s="329"/>
      <c r="N30" s="305"/>
      <c r="O30" s="80" t="s">
        <v>261</v>
      </c>
      <c r="P30" s="13">
        <f>SUM(Sem_I_RE_RO!P22, Sem_II_RE_RO!P26, Sem_III_RE_RO!P25, Sem_IV_RE_RO!P22, Sem_V_RE_RO!P25, Sem_VI_RE_RO!P28)</f>
        <v>62</v>
      </c>
      <c r="Q30" s="13">
        <f>SUM(Sem_I_RE_RO!Q22, Sem_II_RE_RO!Q26, Sem_III_RE_RO!Q25, Sem_IV_RE_RO!Q22, Sem_V_RE_RO!Q25, Sem_VI_RE_RO!Q28)</f>
        <v>62</v>
      </c>
      <c r="R30" s="13">
        <f>SUM(Sem_I_RE_RO!R22, Sem_II_RE_RO!R26, Sem_III_RE_RO!R25, Sem_IV_RE_RO!R22, Sem_V_RE_RO!R25, Sem_VI_RE_RO!R28)</f>
        <v>16</v>
      </c>
      <c r="S30" s="81"/>
      <c r="T30" s="81"/>
    </row>
    <row r="31" spans="1:20" ht="15" customHeight="1" thickBot="1" x14ac:dyDescent="0.35">
      <c r="A31" s="74">
        <v>20</v>
      </c>
      <c r="B31" s="75" t="s">
        <v>194</v>
      </c>
      <c r="C31" s="75" t="s">
        <v>98</v>
      </c>
      <c r="D31" s="76" t="s">
        <v>15</v>
      </c>
      <c r="E31" s="77">
        <v>2</v>
      </c>
      <c r="F31" s="78">
        <v>1</v>
      </c>
      <c r="G31" s="79">
        <v>1</v>
      </c>
      <c r="H31" s="79"/>
      <c r="I31" s="79"/>
      <c r="J31" s="79">
        <f t="shared" si="6"/>
        <v>28</v>
      </c>
      <c r="K31" s="79">
        <f t="shared" si="7"/>
        <v>22</v>
      </c>
      <c r="L31" s="328" t="s">
        <v>22</v>
      </c>
      <c r="M31" s="329"/>
      <c r="N31" s="305"/>
      <c r="P31" s="13"/>
      <c r="Q31" s="73"/>
      <c r="R31" s="13"/>
      <c r="S31" s="13"/>
      <c r="T31" s="13"/>
    </row>
    <row r="32" spans="1:20" ht="15" customHeight="1" thickBot="1" x14ac:dyDescent="0.35">
      <c r="A32" s="82">
        <v>21</v>
      </c>
      <c r="B32" s="75" t="s">
        <v>195</v>
      </c>
      <c r="C32" s="75" t="s">
        <v>46</v>
      </c>
      <c r="D32" s="83" t="s">
        <v>15</v>
      </c>
      <c r="E32" s="84">
        <v>3</v>
      </c>
      <c r="F32" s="85">
        <v>1</v>
      </c>
      <c r="G32" s="61">
        <v>1</v>
      </c>
      <c r="H32" s="61"/>
      <c r="I32" s="61"/>
      <c r="J32" s="79">
        <f t="shared" si="6"/>
        <v>28</v>
      </c>
      <c r="K32" s="79">
        <f t="shared" si="7"/>
        <v>47</v>
      </c>
      <c r="L32" s="328" t="s">
        <v>21</v>
      </c>
      <c r="M32" s="329"/>
      <c r="N32" s="305"/>
      <c r="P32" s="13"/>
      <c r="Q32" s="73"/>
      <c r="R32" s="81"/>
      <c r="S32" s="81"/>
      <c r="T32" s="81"/>
    </row>
    <row r="33" spans="1:20" ht="29.4" thickBot="1" x14ac:dyDescent="0.35">
      <c r="A33" s="82">
        <v>22</v>
      </c>
      <c r="B33" s="75" t="s">
        <v>196</v>
      </c>
      <c r="C33" s="75" t="s">
        <v>243</v>
      </c>
      <c r="D33" s="98" t="s">
        <v>295</v>
      </c>
      <c r="E33" s="84">
        <v>2</v>
      </c>
      <c r="F33" s="86"/>
      <c r="G33" s="86"/>
      <c r="H33" s="86"/>
      <c r="I33" s="86"/>
      <c r="J33" s="328" t="s">
        <v>301</v>
      </c>
      <c r="K33" s="305"/>
      <c r="L33" s="328" t="s">
        <v>22</v>
      </c>
      <c r="M33" s="329"/>
      <c r="N33" s="305"/>
      <c r="P33" s="13"/>
      <c r="Q33" s="73"/>
      <c r="R33" s="81"/>
      <c r="S33" s="81"/>
      <c r="T33" s="81"/>
    </row>
    <row r="34" spans="1:20" ht="15.75" customHeight="1" thickBot="1" x14ac:dyDescent="0.35">
      <c r="A34" s="87">
        <v>24</v>
      </c>
      <c r="B34" s="75" t="s">
        <v>197</v>
      </c>
      <c r="C34" s="75" t="s">
        <v>48</v>
      </c>
      <c r="D34" s="3" t="s">
        <v>295</v>
      </c>
      <c r="E34" s="88">
        <v>3</v>
      </c>
      <c r="F34" s="89"/>
      <c r="G34" s="89"/>
      <c r="H34" s="89"/>
      <c r="I34" s="89"/>
      <c r="J34" s="399" t="s">
        <v>296</v>
      </c>
      <c r="K34" s="400"/>
      <c r="L34" s="328" t="s">
        <v>22</v>
      </c>
      <c r="M34" s="329"/>
      <c r="N34" s="305"/>
      <c r="P34" s="13"/>
      <c r="Q34" s="73"/>
      <c r="R34" s="13"/>
      <c r="S34" s="13"/>
      <c r="T34" s="13"/>
    </row>
    <row r="35" spans="1:20" ht="18" customHeight="1" thickBot="1" x14ac:dyDescent="0.35">
      <c r="B35" s="5"/>
      <c r="C35" s="5"/>
      <c r="D35" s="15"/>
      <c r="E35" s="5"/>
      <c r="F35" s="5"/>
      <c r="G35" s="5"/>
      <c r="H35" s="15"/>
      <c r="I35" s="15"/>
      <c r="J35" s="5"/>
      <c r="K35" s="5"/>
      <c r="L35" s="281"/>
      <c r="M35" s="281"/>
      <c r="P35" s="13"/>
      <c r="Q35" s="13"/>
      <c r="R35" s="13"/>
      <c r="S35" s="13"/>
      <c r="T35" s="13"/>
    </row>
    <row r="36" spans="1:20" ht="15.75" customHeight="1" thickBot="1" x14ac:dyDescent="0.35">
      <c r="B36" s="386" t="s">
        <v>47</v>
      </c>
      <c r="C36" s="387"/>
      <c r="D36" s="388" t="s">
        <v>298</v>
      </c>
      <c r="E36" s="389"/>
      <c r="F36" s="389"/>
      <c r="G36" s="200"/>
      <c r="H36" s="200"/>
      <c r="I36" s="200"/>
      <c r="J36" s="200"/>
      <c r="K36" s="200"/>
      <c r="L36" s="201"/>
      <c r="M36" s="202"/>
      <c r="N36" s="15"/>
      <c r="P36" s="13"/>
      <c r="Q36" s="73"/>
      <c r="R36" s="13"/>
      <c r="S36" s="13"/>
      <c r="T36" s="13"/>
    </row>
    <row r="37" spans="1:20" ht="15.75" customHeight="1" thickBot="1" x14ac:dyDescent="0.35">
      <c r="B37" s="386" t="s">
        <v>299</v>
      </c>
      <c r="C37" s="387"/>
      <c r="D37" s="388" t="s">
        <v>300</v>
      </c>
      <c r="E37" s="389"/>
      <c r="F37" s="389"/>
      <c r="G37" s="200"/>
      <c r="H37" s="200"/>
      <c r="I37" s="200"/>
      <c r="J37" s="200"/>
      <c r="K37" s="200"/>
      <c r="L37" s="201"/>
      <c r="M37" s="202"/>
      <c r="N37" s="15"/>
      <c r="P37" s="13"/>
      <c r="Q37" s="73"/>
      <c r="R37" s="13"/>
      <c r="S37" s="13"/>
      <c r="T37" s="13"/>
    </row>
    <row r="38" spans="1:20" ht="18" customHeight="1" thickBot="1" x14ac:dyDescent="0.35">
      <c r="B38" s="5"/>
      <c r="C38" s="5"/>
      <c r="D38" s="15"/>
      <c r="E38" s="5"/>
      <c r="F38" s="5"/>
      <c r="G38" s="5"/>
      <c r="H38" s="15"/>
      <c r="I38" s="15"/>
      <c r="J38" s="5"/>
      <c r="K38" s="5"/>
      <c r="L38" s="284"/>
      <c r="M38" s="284"/>
      <c r="P38" s="13"/>
      <c r="Q38" s="13"/>
      <c r="R38" s="13"/>
      <c r="S38" s="13"/>
      <c r="T38" s="13"/>
    </row>
    <row r="39" spans="1:20" ht="15" customHeight="1" x14ac:dyDescent="0.3">
      <c r="B39" s="223" t="s">
        <v>30</v>
      </c>
      <c r="C39" s="90" t="s">
        <v>31</v>
      </c>
      <c r="D39" s="226">
        <f>SUM(F9:I14)</f>
        <v>16</v>
      </c>
      <c r="E39" s="227"/>
      <c r="F39" s="227"/>
      <c r="G39" s="227"/>
      <c r="H39" s="227"/>
      <c r="I39" s="227"/>
      <c r="J39" s="227"/>
      <c r="K39" s="227"/>
      <c r="L39" s="227"/>
      <c r="M39" s="228"/>
      <c r="O39" s="91" t="s">
        <v>260</v>
      </c>
      <c r="P39" s="92">
        <f>SUM(D39, D40)</f>
        <v>26</v>
      </c>
      <c r="Q39" s="92">
        <f>SUM(P28, Q28, R28)</f>
        <v>22</v>
      </c>
      <c r="R39" s="13"/>
      <c r="S39" s="13"/>
      <c r="T39" s="13"/>
    </row>
    <row r="40" spans="1:20" ht="15" customHeight="1" x14ac:dyDescent="0.3">
      <c r="B40" s="224"/>
      <c r="C40" s="93" t="s">
        <v>32</v>
      </c>
      <c r="D40" s="229">
        <f>SUM(F16:I25)</f>
        <v>10</v>
      </c>
      <c r="E40" s="230"/>
      <c r="F40" s="230"/>
      <c r="G40" s="230"/>
      <c r="H40" s="230"/>
      <c r="I40" s="230"/>
      <c r="J40" s="230"/>
      <c r="K40" s="230"/>
      <c r="L40" s="230"/>
      <c r="M40" s="231"/>
      <c r="P40" s="13"/>
      <c r="Q40" s="13"/>
      <c r="R40" s="13"/>
      <c r="S40" s="13"/>
      <c r="T40" s="13"/>
    </row>
    <row r="41" spans="1:20" ht="15" thickBot="1" x14ac:dyDescent="0.35">
      <c r="B41" s="225"/>
      <c r="C41" s="95" t="s">
        <v>33</v>
      </c>
      <c r="D41" s="232">
        <f>SUM(F29:I34)</f>
        <v>8</v>
      </c>
      <c r="E41" s="233"/>
      <c r="F41" s="233"/>
      <c r="G41" s="233"/>
      <c r="H41" s="233"/>
      <c r="I41" s="233"/>
      <c r="J41" s="233"/>
      <c r="K41" s="233"/>
      <c r="L41" s="233"/>
      <c r="M41" s="234"/>
      <c r="O41" s="407"/>
      <c r="P41" s="13"/>
      <c r="Q41" s="92"/>
      <c r="R41" s="13"/>
      <c r="S41" s="13"/>
      <c r="T41" s="13"/>
    </row>
    <row r="42" spans="1:20" x14ac:dyDescent="0.3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O42" s="407"/>
      <c r="P42" s="13"/>
      <c r="Q42" s="13"/>
      <c r="R42" s="13"/>
      <c r="S42" s="13"/>
      <c r="T42" s="13"/>
    </row>
    <row r="43" spans="1:20" x14ac:dyDescent="0.3">
      <c r="B43" s="6" t="s">
        <v>34</v>
      </c>
      <c r="C43" s="11"/>
      <c r="D43" s="15"/>
      <c r="E43" s="216" t="s">
        <v>35</v>
      </c>
      <c r="F43" s="216"/>
      <c r="G43" s="6"/>
      <c r="H43" s="15"/>
      <c r="I43" s="15"/>
      <c r="J43" s="235" t="s">
        <v>36</v>
      </c>
      <c r="K43" s="235"/>
      <c r="L43" s="235"/>
      <c r="M43" s="235"/>
      <c r="P43" s="13"/>
      <c r="Q43" s="13"/>
      <c r="R43" s="13"/>
      <c r="S43" s="13"/>
      <c r="T43" s="13"/>
    </row>
    <row r="44" spans="1:20" ht="15" customHeight="1" x14ac:dyDescent="0.3">
      <c r="A44" s="4"/>
      <c r="B44" s="218" t="s">
        <v>37</v>
      </c>
      <c r="C44" s="218"/>
      <c r="D44" s="219" t="s">
        <v>64</v>
      </c>
      <c r="E44" s="219"/>
      <c r="F44" s="219"/>
      <c r="G44" s="219"/>
      <c r="H44" s="219"/>
      <c r="I44" s="219"/>
      <c r="J44" s="220" t="s">
        <v>63</v>
      </c>
      <c r="K44" s="220"/>
      <c r="L44" s="220"/>
      <c r="M44" s="220"/>
      <c r="P44" s="97"/>
      <c r="Q44" s="73"/>
      <c r="R44" s="13"/>
      <c r="S44" s="13"/>
      <c r="T44" s="13"/>
    </row>
    <row r="45" spans="1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P45" s="13"/>
      <c r="Q45" s="13"/>
      <c r="R45" s="13"/>
      <c r="S45" s="13"/>
      <c r="T45" s="13"/>
    </row>
    <row r="46" spans="1:20" ht="15" customHeight="1" x14ac:dyDescent="0.3">
      <c r="B46" s="15"/>
      <c r="C46" s="15"/>
      <c r="H46" s="6"/>
      <c r="I46" s="6"/>
      <c r="J46" s="15"/>
      <c r="K46" s="15"/>
      <c r="L46" s="15"/>
    </row>
    <row r="47" spans="1:20" ht="15" customHeight="1" x14ac:dyDescent="0.3">
      <c r="B47" s="15"/>
      <c r="C47" s="15"/>
      <c r="H47" s="6"/>
      <c r="I47" s="6"/>
      <c r="J47" s="15"/>
      <c r="K47" s="15"/>
      <c r="L47" s="15"/>
    </row>
    <row r="48" spans="1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B55" s="15"/>
      <c r="C55" s="15"/>
      <c r="H55" s="15"/>
      <c r="I55" s="15"/>
      <c r="J55" s="15"/>
      <c r="K55" s="15"/>
      <c r="L55" s="15"/>
    </row>
    <row r="56" spans="1:13" x14ac:dyDescent="0.3">
      <c r="B56" s="15"/>
      <c r="C56" s="15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A58" s="221" t="s">
        <v>55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</row>
    <row r="59" spans="1:13" x14ac:dyDescent="0.3">
      <c r="A59" s="222" t="s">
        <v>38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</row>
    <row r="60" spans="1:13" x14ac:dyDescent="0.3">
      <c r="B60" s="15"/>
      <c r="C60" s="15"/>
      <c r="H60" s="15"/>
      <c r="I60" s="15"/>
      <c r="J60" s="15"/>
      <c r="K60" s="15"/>
      <c r="L60" s="15"/>
    </row>
    <row r="61" spans="1:13" ht="14.4" customHeight="1" x14ac:dyDescent="0.3">
      <c r="B61" s="15"/>
      <c r="C61" s="15"/>
      <c r="D61" s="6"/>
      <c r="E61" s="6"/>
      <c r="F61" s="6"/>
      <c r="G61" s="6"/>
      <c r="H61" s="15"/>
      <c r="I61" s="15"/>
      <c r="J61" s="15"/>
      <c r="K61" s="15"/>
      <c r="L61" s="15"/>
    </row>
    <row r="62" spans="1:13" x14ac:dyDescent="0.3">
      <c r="B62" s="15"/>
      <c r="C62" s="15"/>
      <c r="D62" s="6"/>
      <c r="E62" s="6"/>
      <c r="F62" s="6"/>
      <c r="G62" s="6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6"/>
      <c r="F64" s="6"/>
      <c r="G64" s="6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6"/>
      <c r="F65" s="6"/>
      <c r="G65" s="6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</sheetData>
  <sheetProtection formatCells="0" formatRows="0" insertRows="0" insertHyperlinks="0" deleteRows="0" sort="0" autoFilter="0" pivotTables="0"/>
  <protectedRanges>
    <protectedRange sqref="A29:XFD29 A31:XFD31 D13:N13 A30:M30 A9:N12 P9:XFD13 A32:B34 A13:B13 C17:XFD17 C16:N16 P16:XFD16 C19:XFD19 C18:N18 P18:XFD18 C21:XFD21 C20:N20 P20:XFD20 A16:B24 C22:N22 P22:XFD22 P24:XFD24 C24:N24 C23:XFD23 A25:XFD25 A14:XFD14" name="Editabil"/>
    <protectedRange sqref="O9:O13" name="Editabil_2"/>
    <protectedRange sqref="O16" name="Editabil_2_2"/>
    <protectedRange sqref="O18" name="Editabil_2_3"/>
    <protectedRange sqref="O20" name="Editabil_2_4"/>
    <protectedRange sqref="O22" name="Editabil_2_5"/>
    <protectedRange sqref="O24" name="Editabil_2_6"/>
    <protectedRange sqref="C13" name="Editabil_3"/>
    <protectedRange sqref="C3:G4 D2 K1:L2" name="Editabil_4_1_1"/>
    <protectedRange sqref="D44 J44" name="Editabil_6_1"/>
    <protectedRange sqref="A36:A37" name="Editabil_5_1"/>
    <protectedRange sqref="B36:M37" name="Editabil_1_1_1_1"/>
  </protectedRanges>
  <mergeCells count="103">
    <mergeCell ref="L24:N25"/>
    <mergeCell ref="O41:O42"/>
    <mergeCell ref="A26:C27"/>
    <mergeCell ref="E26:E27"/>
    <mergeCell ref="J26:J27"/>
    <mergeCell ref="K26:K27"/>
    <mergeCell ref="D24:D25"/>
    <mergeCell ref="E24:E25"/>
    <mergeCell ref="F24:F25"/>
    <mergeCell ref="G24:G25"/>
    <mergeCell ref="H24:H25"/>
    <mergeCell ref="I24:I25"/>
    <mergeCell ref="M26:N26"/>
    <mergeCell ref="M27:N27"/>
    <mergeCell ref="J33:K33"/>
    <mergeCell ref="J34:K34"/>
    <mergeCell ref="L32:N32"/>
    <mergeCell ref="B37:C37"/>
    <mergeCell ref="D37:F37"/>
    <mergeCell ref="L38:M38"/>
    <mergeCell ref="B44:C44"/>
    <mergeCell ref="D44:I44"/>
    <mergeCell ref="J44:M44"/>
    <mergeCell ref="A58:M58"/>
    <mergeCell ref="A59:M59"/>
    <mergeCell ref="B39:B41"/>
    <mergeCell ref="D39:M39"/>
    <mergeCell ref="D40:M40"/>
    <mergeCell ref="D41:M41"/>
    <mergeCell ref="E43:F43"/>
    <mergeCell ref="J43:M43"/>
    <mergeCell ref="L34:N34"/>
    <mergeCell ref="K18:K19"/>
    <mergeCell ref="L18:N19"/>
    <mergeCell ref="D20:D21"/>
    <mergeCell ref="E20:E21"/>
    <mergeCell ref="F20:F21"/>
    <mergeCell ref="G20:G21"/>
    <mergeCell ref="H20:H21"/>
    <mergeCell ref="I20:I21"/>
    <mergeCell ref="J20:J21"/>
    <mergeCell ref="K20:K21"/>
    <mergeCell ref="L20:N21"/>
    <mergeCell ref="D18:D19"/>
    <mergeCell ref="E18:E19"/>
    <mergeCell ref="F18:F19"/>
    <mergeCell ref="G18:G19"/>
    <mergeCell ref="H18:H19"/>
    <mergeCell ref="I18:I19"/>
    <mergeCell ref="J18:J19"/>
    <mergeCell ref="D22:D23"/>
    <mergeCell ref="L30:N30"/>
    <mergeCell ref="L31:N31"/>
    <mergeCell ref="J24:J25"/>
    <mergeCell ref="K24:K25"/>
    <mergeCell ref="A15:N15"/>
    <mergeCell ref="J16:J17"/>
    <mergeCell ref="K16:K17"/>
    <mergeCell ref="L16:N17"/>
    <mergeCell ref="B36:C36"/>
    <mergeCell ref="D36:F36"/>
    <mergeCell ref="D16:D17"/>
    <mergeCell ref="E16:E17"/>
    <mergeCell ref="F16:F17"/>
    <mergeCell ref="G16:G17"/>
    <mergeCell ref="H16:H17"/>
    <mergeCell ref="I16:I17"/>
    <mergeCell ref="E22:E23"/>
    <mergeCell ref="F22:F23"/>
    <mergeCell ref="G22:G23"/>
    <mergeCell ref="H22:H23"/>
    <mergeCell ref="I22:I23"/>
    <mergeCell ref="J22:J23"/>
    <mergeCell ref="K22:K23"/>
    <mergeCell ref="L22:N23"/>
    <mergeCell ref="L35:M35"/>
    <mergeCell ref="A28:N28"/>
    <mergeCell ref="L29:N29"/>
    <mergeCell ref="L33:N33"/>
    <mergeCell ref="D1:H1"/>
    <mergeCell ref="K1:L1"/>
    <mergeCell ref="B2:C2"/>
    <mergeCell ref="D2:H2"/>
    <mergeCell ref="K2:L2"/>
    <mergeCell ref="C3:G3"/>
    <mergeCell ref="K3:L3"/>
    <mergeCell ref="A8:N8"/>
    <mergeCell ref="L9:N9"/>
    <mergeCell ref="E6:E7"/>
    <mergeCell ref="F6:I6"/>
    <mergeCell ref="J6:K6"/>
    <mergeCell ref="L10:N10"/>
    <mergeCell ref="L11:N11"/>
    <mergeCell ref="L12:N12"/>
    <mergeCell ref="L14:N14"/>
    <mergeCell ref="C4:G4"/>
    <mergeCell ref="K4:L4"/>
    <mergeCell ref="A6:A7"/>
    <mergeCell ref="B6:B7"/>
    <mergeCell ref="C6:C7"/>
    <mergeCell ref="D6:D7"/>
    <mergeCell ref="L6:N7"/>
    <mergeCell ref="L13:N13"/>
  </mergeCells>
  <conditionalFormatting sqref="D1:D4">
    <cfRule type="cellIs" dxfId="66" priority="25" stopIfTrue="1" operator="equal">
      <formula>"DI"</formula>
    </cfRule>
    <cfRule type="cellIs" dxfId="65" priority="26" stopIfTrue="1" operator="equal">
      <formula>"DJ"</formula>
    </cfRule>
    <cfRule type="cellIs" dxfId="64" priority="27" stopIfTrue="1" operator="equal">
      <formula>"DM"</formula>
    </cfRule>
    <cfRule type="cellIs" dxfId="63" priority="28" stopIfTrue="1" operator="equal">
      <formula>"D"</formula>
    </cfRule>
  </conditionalFormatting>
  <conditionalFormatting sqref="D1:D7">
    <cfRule type="cellIs" dxfId="62" priority="29" operator="equal">
      <formula>"SI"</formula>
    </cfRule>
    <cfRule type="cellIs" dxfId="61" priority="30" operator="equal">
      <formula>"SJ"</formula>
    </cfRule>
    <cfRule type="cellIs" dxfId="60" priority="31" operator="equal">
      <formula>"SM"</formula>
    </cfRule>
    <cfRule type="cellIs" dxfId="59" priority="32" operator="equal">
      <formula>"S"</formula>
    </cfRule>
    <cfRule type="cellIs" dxfId="58" priority="33" operator="equal">
      <formula>"C"</formula>
    </cfRule>
    <cfRule type="cellIs" dxfId="57" priority="34" operator="equal">
      <formula>"F"</formula>
    </cfRule>
  </conditionalFormatting>
  <conditionalFormatting sqref="D5:D7 D9:D14 D16 D22:D27 D29:D35 D45:D57">
    <cfRule type="cellIs" dxfId="56" priority="57" operator="equal">
      <formula>"DI"</formula>
    </cfRule>
    <cfRule type="cellIs" dxfId="55" priority="58" operator="equal">
      <formula>"DM"</formula>
    </cfRule>
    <cfRule type="cellIs" dxfId="54" priority="60" operator="equal">
      <formula>"D"</formula>
    </cfRule>
    <cfRule type="cellIs" dxfId="53" priority="67" operator="equal">
      <formula>"DS"</formula>
    </cfRule>
    <cfRule type="cellIs" dxfId="52" priority="59" operator="equal">
      <formula>"DJ"</formula>
    </cfRule>
  </conditionalFormatting>
  <conditionalFormatting sqref="D9:D14 D16 D22:D27">
    <cfRule type="cellIs" dxfId="51" priority="61" operator="equal">
      <formula>"SI"</formula>
    </cfRule>
    <cfRule type="cellIs" dxfId="50" priority="66" operator="equal">
      <formula>"F"</formula>
    </cfRule>
    <cfRule type="cellIs" dxfId="49" priority="65" operator="equal">
      <formula>"C"</formula>
    </cfRule>
    <cfRule type="cellIs" dxfId="48" priority="64" operator="equal">
      <formula>"S"</formula>
    </cfRule>
    <cfRule type="cellIs" dxfId="47" priority="63" operator="equal">
      <formula>"SJ"</formula>
    </cfRule>
    <cfRule type="cellIs" dxfId="46" priority="62" operator="equal">
      <formula>"SM"</formula>
    </cfRule>
  </conditionalFormatting>
  <conditionalFormatting sqref="D18">
    <cfRule type="cellIs" dxfId="45" priority="35" operator="equal">
      <formula>"DI"</formula>
    </cfRule>
    <cfRule type="cellIs" dxfId="44" priority="45" operator="equal">
      <formula>"DS"</formula>
    </cfRule>
    <cfRule type="cellIs" dxfId="43" priority="42" operator="equal">
      <formula>"S"</formula>
    </cfRule>
    <cfRule type="cellIs" dxfId="42" priority="44" operator="equal">
      <formula>"F"</formula>
    </cfRule>
    <cfRule type="cellIs" dxfId="41" priority="43" operator="equal">
      <formula>"C"</formula>
    </cfRule>
    <cfRule type="cellIs" dxfId="40" priority="39" operator="equal">
      <formula>"SI"</formula>
    </cfRule>
    <cfRule type="cellIs" dxfId="39" priority="40" operator="equal">
      <formula>"SM"</formula>
    </cfRule>
    <cfRule type="cellIs" dxfId="38" priority="41" operator="equal">
      <formula>"SJ"</formula>
    </cfRule>
    <cfRule type="cellIs" dxfId="37" priority="38" operator="equal">
      <formula>"D"</formula>
    </cfRule>
    <cfRule type="cellIs" dxfId="36" priority="37" operator="equal">
      <formula>"DJ"</formula>
    </cfRule>
    <cfRule type="cellIs" dxfId="35" priority="36" operator="equal">
      <formula>"DM"</formula>
    </cfRule>
  </conditionalFormatting>
  <conditionalFormatting sqref="D20">
    <cfRule type="cellIs" dxfId="34" priority="47" operator="equal">
      <formula>"DM"</formula>
    </cfRule>
    <cfRule type="cellIs" dxfId="33" priority="49" operator="equal">
      <formula>"D"</formula>
    </cfRule>
    <cfRule type="cellIs" dxfId="32" priority="50" operator="equal">
      <formula>"SI"</formula>
    </cfRule>
    <cfRule type="cellIs" dxfId="31" priority="52" operator="equal">
      <formula>"SJ"</formula>
    </cfRule>
    <cfRule type="cellIs" dxfId="30" priority="53" operator="equal">
      <formula>"S"</formula>
    </cfRule>
    <cfRule type="cellIs" dxfId="29" priority="54" operator="equal">
      <formula>"C"</formula>
    </cfRule>
    <cfRule type="cellIs" dxfId="28" priority="48" operator="equal">
      <formula>"DJ"</formula>
    </cfRule>
    <cfRule type="cellIs" dxfId="27" priority="56" operator="equal">
      <formula>"DS"</formula>
    </cfRule>
    <cfRule type="cellIs" dxfId="26" priority="51" operator="equal">
      <formula>"SM"</formula>
    </cfRule>
    <cfRule type="cellIs" dxfId="25" priority="55" operator="equal">
      <formula>"F"</formula>
    </cfRule>
    <cfRule type="cellIs" dxfId="24" priority="46" operator="equal">
      <formula>"DI"</formula>
    </cfRule>
  </conditionalFormatting>
  <conditionalFormatting sqref="D36:D37">
    <cfRule type="cellIs" dxfId="23" priority="9" operator="equal">
      <formula>"DC"</formula>
    </cfRule>
    <cfRule type="cellIs" dxfId="22" priority="8" operator="equal">
      <formula>"DA"</formula>
    </cfRule>
    <cfRule type="cellIs" dxfId="21" priority="7" operator="equal">
      <formula>"DS"</formula>
    </cfRule>
  </conditionalFormatting>
  <conditionalFormatting sqref="D38">
    <cfRule type="cellIs" dxfId="20" priority="2" operator="equal">
      <formula>"SJ"</formula>
    </cfRule>
    <cfRule type="cellIs" dxfId="19" priority="3" operator="equal">
      <formula>"SM"</formula>
    </cfRule>
    <cfRule type="cellIs" dxfId="18" priority="4" operator="equal">
      <formula>"S"</formula>
    </cfRule>
    <cfRule type="cellIs" dxfId="17" priority="5" operator="equal">
      <formula>"C"</formula>
    </cfRule>
    <cfRule type="cellIs" dxfId="16" priority="6" operator="equal">
      <formula>"F"</formula>
    </cfRule>
    <cfRule type="cellIs" dxfId="15" priority="1" operator="equal">
      <formula>"SI"</formula>
    </cfRule>
  </conditionalFormatting>
  <conditionalFormatting sqref="D38:D43">
    <cfRule type="cellIs" dxfId="14" priority="10" operator="equal">
      <formula>"DI"</formula>
    </cfRule>
    <cfRule type="cellIs" dxfId="13" priority="14" operator="equal">
      <formula>"DS"</formula>
    </cfRule>
    <cfRule type="cellIs" dxfId="12" priority="13" operator="equal">
      <formula>"D"</formula>
    </cfRule>
    <cfRule type="cellIs" dxfId="11" priority="12" operator="equal">
      <formula>"DJ"</formula>
    </cfRule>
    <cfRule type="cellIs" dxfId="10" priority="11" operator="equal">
      <formula>"DM"</formula>
    </cfRule>
  </conditionalFormatting>
  <conditionalFormatting sqref="D39:D57 D29:D35">
    <cfRule type="cellIs" dxfId="9" priority="23" operator="equal">
      <formula>"C"</formula>
    </cfRule>
    <cfRule type="cellIs" dxfId="8" priority="22" operator="equal">
      <formula>"S"</formula>
    </cfRule>
    <cfRule type="cellIs" dxfId="7" priority="21" operator="equal">
      <formula>"SM"</formula>
    </cfRule>
    <cfRule type="cellIs" dxfId="6" priority="19" operator="equal">
      <formula>"SI"</formula>
    </cfRule>
    <cfRule type="cellIs" dxfId="5" priority="24" operator="equal">
      <formula>"F"</formula>
    </cfRule>
    <cfRule type="cellIs" dxfId="4" priority="20" operator="equal">
      <formula>"SJ"</formula>
    </cfRule>
  </conditionalFormatting>
  <conditionalFormatting sqref="D44">
    <cfRule type="cellIs" dxfId="3" priority="18" stopIfTrue="1" operator="equal">
      <formula>"D"</formula>
    </cfRule>
    <cfRule type="cellIs" dxfId="2" priority="17" stopIfTrue="1" operator="equal">
      <formula>"DM"</formula>
    </cfRule>
    <cfRule type="cellIs" dxfId="1" priority="16" stopIfTrue="1" operator="equal">
      <formula>"DJ"</formula>
    </cfRule>
    <cfRule type="cellIs" dxfId="0" priority="15" stopIfTrue="1" operator="equal">
      <formula>"DI"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4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FDD3-1F2A-4B90-8185-882CF5919D76}">
  <dimension ref="A1:T60"/>
  <sheetViews>
    <sheetView topLeftCell="A10" zoomScaleNormal="100" zoomScaleSheetLayoutView="70" workbookViewId="0">
      <selection activeCell="D29" sqref="D29:M29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77734375" customWidth="1"/>
    <col min="11" max="11" width="11.109375" customWidth="1"/>
    <col min="12" max="13" width="4.6640625" style="4" customWidth="1"/>
    <col min="14" max="14" width="3.10937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49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4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63"/>
      <c r="Q6" s="63"/>
      <c r="R6" s="63"/>
      <c r="S6" s="63"/>
      <c r="T6" s="63"/>
    </row>
    <row r="7" spans="1:20" ht="43.8" customHeight="1" thickBot="1" x14ac:dyDescent="0.35">
      <c r="A7" s="270"/>
      <c r="B7" s="233"/>
      <c r="C7" s="233"/>
      <c r="D7" s="233"/>
      <c r="E7" s="272"/>
      <c r="F7" s="16" t="s">
        <v>15</v>
      </c>
      <c r="G7" s="16" t="s">
        <v>16</v>
      </c>
      <c r="H7" s="16" t="s">
        <v>17</v>
      </c>
      <c r="I7" s="16" t="s">
        <v>18</v>
      </c>
      <c r="J7" s="17" t="s">
        <v>292</v>
      </c>
      <c r="K7" s="18" t="s">
        <v>293</v>
      </c>
      <c r="L7" s="280"/>
      <c r="M7" s="281"/>
      <c r="N7" s="282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63"/>
      <c r="Q8" s="63"/>
      <c r="R8" s="63"/>
      <c r="S8" s="63"/>
      <c r="T8" s="63"/>
    </row>
    <row r="9" spans="1:20" ht="15" customHeight="1" thickBot="1" x14ac:dyDescent="0.35">
      <c r="A9" s="106">
        <v>1</v>
      </c>
      <c r="B9" s="24" t="s">
        <v>101</v>
      </c>
      <c r="C9" s="21" t="s">
        <v>60</v>
      </c>
      <c r="D9" s="22" t="s">
        <v>20</v>
      </c>
      <c r="E9" s="22">
        <v>3</v>
      </c>
      <c r="F9" s="23">
        <v>1</v>
      </c>
      <c r="G9" s="24">
        <v>1</v>
      </c>
      <c r="H9" s="24"/>
      <c r="I9" s="24"/>
      <c r="J9" s="24">
        <f>SUM(F9:I9)*14</f>
        <v>28</v>
      </c>
      <c r="K9" s="24">
        <f>E9*25-J9</f>
        <v>47</v>
      </c>
      <c r="L9" s="239" t="s">
        <v>21</v>
      </c>
      <c r="M9" s="240"/>
      <c r="N9" s="241"/>
      <c r="O9">
        <f t="shared" ref="O9:O16" si="0">SUM(F9:I9)</f>
        <v>2</v>
      </c>
      <c r="Q9" s="107"/>
      <c r="R9" s="63"/>
      <c r="S9" s="63"/>
      <c r="T9" s="63"/>
    </row>
    <row r="10" spans="1:20" ht="15" customHeight="1" x14ac:dyDescent="0.3">
      <c r="A10" s="108">
        <v>2</v>
      </c>
      <c r="B10" s="44" t="s">
        <v>102</v>
      </c>
      <c r="C10" s="29" t="s">
        <v>203</v>
      </c>
      <c r="D10" s="30" t="s">
        <v>16</v>
      </c>
      <c r="E10" s="30">
        <v>3</v>
      </c>
      <c r="F10" s="27">
        <v>2</v>
      </c>
      <c r="G10" s="31">
        <v>1</v>
      </c>
      <c r="H10" s="31"/>
      <c r="I10" s="31"/>
      <c r="J10" s="31">
        <f t="shared" ref="J10:J16" si="1">SUM(F10:I10)*14</f>
        <v>42</v>
      </c>
      <c r="K10" s="31">
        <f t="shared" ref="K10:K16" si="2">E10*25-J10</f>
        <v>33</v>
      </c>
      <c r="L10" s="239" t="s">
        <v>21</v>
      </c>
      <c r="M10" s="240"/>
      <c r="N10" s="241"/>
      <c r="O10">
        <f t="shared" si="0"/>
        <v>3</v>
      </c>
      <c r="Q10" s="107"/>
      <c r="R10" s="63"/>
      <c r="S10" s="63"/>
      <c r="T10" s="63"/>
    </row>
    <row r="11" spans="1:20" ht="15" customHeight="1" x14ac:dyDescent="0.3">
      <c r="A11" s="108">
        <v>3</v>
      </c>
      <c r="B11" s="31" t="s">
        <v>103</v>
      </c>
      <c r="C11" s="29" t="s">
        <v>58</v>
      </c>
      <c r="D11" s="30" t="s">
        <v>16</v>
      </c>
      <c r="E11" s="30">
        <v>5</v>
      </c>
      <c r="F11" s="27">
        <v>2</v>
      </c>
      <c r="G11" s="31">
        <v>1</v>
      </c>
      <c r="H11" s="31"/>
      <c r="I11" s="31"/>
      <c r="J11" s="31">
        <f t="shared" si="1"/>
        <v>42</v>
      </c>
      <c r="K11" s="31">
        <f t="shared" si="2"/>
        <v>83</v>
      </c>
      <c r="L11" s="239" t="s">
        <v>21</v>
      </c>
      <c r="M11" s="240"/>
      <c r="N11" s="241"/>
      <c r="O11">
        <f t="shared" si="0"/>
        <v>3</v>
      </c>
      <c r="Q11" s="107"/>
      <c r="R11" s="63"/>
      <c r="S11" s="63"/>
      <c r="T11" s="63"/>
    </row>
    <row r="12" spans="1:20" x14ac:dyDescent="0.3">
      <c r="A12" s="108">
        <v>4</v>
      </c>
      <c r="B12" s="31" t="s">
        <v>104</v>
      </c>
      <c r="C12" s="29" t="s">
        <v>59</v>
      </c>
      <c r="D12" s="30" t="s">
        <v>16</v>
      </c>
      <c r="E12" s="30">
        <v>4</v>
      </c>
      <c r="F12" s="27">
        <v>2</v>
      </c>
      <c r="G12" s="31">
        <v>1</v>
      </c>
      <c r="H12" s="31"/>
      <c r="I12" s="31"/>
      <c r="J12" s="31">
        <f t="shared" si="1"/>
        <v>42</v>
      </c>
      <c r="K12" s="31">
        <f t="shared" si="2"/>
        <v>58</v>
      </c>
      <c r="L12" s="239" t="s">
        <v>21</v>
      </c>
      <c r="M12" s="240"/>
      <c r="N12" s="241"/>
      <c r="O12">
        <f t="shared" si="0"/>
        <v>3</v>
      </c>
      <c r="Q12" s="107"/>
      <c r="R12" s="63"/>
      <c r="S12" s="63"/>
      <c r="T12" s="63"/>
    </row>
    <row r="13" spans="1:20" x14ac:dyDescent="0.3">
      <c r="A13" s="108">
        <v>5</v>
      </c>
      <c r="B13" s="31" t="s">
        <v>105</v>
      </c>
      <c r="C13" s="29" t="s">
        <v>220</v>
      </c>
      <c r="D13" s="30" t="s">
        <v>16</v>
      </c>
      <c r="E13" s="30">
        <v>4</v>
      </c>
      <c r="F13" s="27">
        <v>2</v>
      </c>
      <c r="G13" s="31">
        <v>1</v>
      </c>
      <c r="H13" s="31"/>
      <c r="I13" s="31"/>
      <c r="J13" s="31">
        <f t="shared" si="1"/>
        <v>42</v>
      </c>
      <c r="K13" s="31">
        <f t="shared" si="2"/>
        <v>58</v>
      </c>
      <c r="L13" s="239" t="s">
        <v>21</v>
      </c>
      <c r="M13" s="240"/>
      <c r="N13" s="241"/>
      <c r="O13">
        <f t="shared" si="0"/>
        <v>3</v>
      </c>
      <c r="Q13" s="107"/>
      <c r="R13" s="63"/>
      <c r="S13" s="63"/>
      <c r="T13" s="63"/>
    </row>
    <row r="14" spans="1:20" ht="19.2" customHeight="1" x14ac:dyDescent="0.3">
      <c r="A14" s="108">
        <v>6</v>
      </c>
      <c r="B14" s="31" t="s">
        <v>106</v>
      </c>
      <c r="C14" s="29" t="s">
        <v>276</v>
      </c>
      <c r="D14" s="30" t="s">
        <v>16</v>
      </c>
      <c r="E14" s="30">
        <v>5</v>
      </c>
      <c r="F14" s="27">
        <v>2</v>
      </c>
      <c r="G14" s="31">
        <v>1</v>
      </c>
      <c r="H14" s="31"/>
      <c r="I14" s="31"/>
      <c r="J14" s="31">
        <f t="shared" si="1"/>
        <v>42</v>
      </c>
      <c r="K14" s="31">
        <f t="shared" si="2"/>
        <v>83</v>
      </c>
      <c r="L14" s="239" t="s">
        <v>21</v>
      </c>
      <c r="M14" s="240"/>
      <c r="N14" s="241"/>
      <c r="O14">
        <f t="shared" si="0"/>
        <v>3</v>
      </c>
      <c r="Q14" s="107"/>
      <c r="R14" s="63"/>
      <c r="S14" s="63"/>
      <c r="T14" s="63"/>
    </row>
    <row r="15" spans="1:20" ht="16.2" customHeight="1" x14ac:dyDescent="0.3">
      <c r="A15" s="108">
        <v>7</v>
      </c>
      <c r="B15" s="31" t="s">
        <v>107</v>
      </c>
      <c r="C15" s="29" t="s">
        <v>221</v>
      </c>
      <c r="D15" s="30" t="s">
        <v>16</v>
      </c>
      <c r="E15" s="30">
        <v>3</v>
      </c>
      <c r="F15" s="27"/>
      <c r="G15" s="31">
        <v>4</v>
      </c>
      <c r="H15" s="31"/>
      <c r="I15" s="31"/>
      <c r="J15" s="31">
        <f t="shared" si="1"/>
        <v>56</v>
      </c>
      <c r="K15" s="31">
        <f t="shared" si="2"/>
        <v>19</v>
      </c>
      <c r="L15" s="286" t="s">
        <v>22</v>
      </c>
      <c r="M15" s="287"/>
      <c r="N15" s="287"/>
      <c r="O15">
        <f t="shared" si="0"/>
        <v>4</v>
      </c>
      <c r="Q15" s="107"/>
      <c r="R15" s="63"/>
      <c r="S15" s="63"/>
      <c r="T15" s="63"/>
    </row>
    <row r="16" spans="1:20" ht="15" thickBot="1" x14ac:dyDescent="0.35">
      <c r="A16" s="109">
        <v>8</v>
      </c>
      <c r="B16" s="31" t="s">
        <v>108</v>
      </c>
      <c r="C16" s="212" t="s">
        <v>199</v>
      </c>
      <c r="D16" s="34" t="s">
        <v>15</v>
      </c>
      <c r="E16" s="211">
        <v>1</v>
      </c>
      <c r="F16" s="35"/>
      <c r="G16" s="36">
        <v>1</v>
      </c>
      <c r="H16" s="36"/>
      <c r="I16" s="36"/>
      <c r="J16" s="36">
        <f t="shared" si="1"/>
        <v>14</v>
      </c>
      <c r="K16" s="36">
        <f t="shared" si="2"/>
        <v>11</v>
      </c>
      <c r="L16" s="239" t="s">
        <v>22</v>
      </c>
      <c r="M16" s="240"/>
      <c r="N16" s="241"/>
      <c r="O16">
        <f t="shared" si="0"/>
        <v>1</v>
      </c>
      <c r="Q16" s="107"/>
      <c r="R16" s="63"/>
      <c r="S16" s="63"/>
      <c r="T16" s="63"/>
    </row>
    <row r="17" spans="1:20" ht="15" customHeight="1" thickBot="1" x14ac:dyDescent="0.35">
      <c r="A17" s="236" t="s">
        <v>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54"/>
      <c r="M17" s="254"/>
      <c r="N17" s="255"/>
      <c r="P17" s="63"/>
      <c r="Q17" s="63"/>
      <c r="R17" s="110"/>
      <c r="S17" s="63"/>
      <c r="T17" s="63"/>
    </row>
    <row r="18" spans="1:20" ht="15" customHeight="1" x14ac:dyDescent="0.3">
      <c r="A18" s="106">
        <v>9</v>
      </c>
      <c r="B18" s="41" t="s">
        <v>109</v>
      </c>
      <c r="C18" s="21" t="s">
        <v>61</v>
      </c>
      <c r="D18" s="256" t="s">
        <v>15</v>
      </c>
      <c r="E18" s="288">
        <v>2</v>
      </c>
      <c r="F18" s="258"/>
      <c r="G18" s="260">
        <v>2</v>
      </c>
      <c r="H18" s="260"/>
      <c r="I18" s="260"/>
      <c r="J18" s="260">
        <f t="shared" ref="J18" si="3">SUM(F18:I18)*14</f>
        <v>28</v>
      </c>
      <c r="K18" s="260">
        <f t="shared" ref="K18" si="4">E18*25-J18</f>
        <v>22</v>
      </c>
      <c r="L18" s="262" t="s">
        <v>21</v>
      </c>
      <c r="M18" s="263"/>
      <c r="N18" s="264"/>
      <c r="O18" s="273">
        <f>SUM(F18:I18)</f>
        <v>2</v>
      </c>
      <c r="P18" s="63"/>
      <c r="Q18" s="63"/>
      <c r="R18" s="63"/>
      <c r="S18" s="63"/>
      <c r="T18" s="63"/>
    </row>
    <row r="19" spans="1:20" ht="15" thickBot="1" x14ac:dyDescent="0.35">
      <c r="A19" s="111">
        <v>10</v>
      </c>
      <c r="B19" s="25" t="s">
        <v>110</v>
      </c>
      <c r="C19" s="29" t="s">
        <v>62</v>
      </c>
      <c r="D19" s="257"/>
      <c r="E19" s="257"/>
      <c r="F19" s="259"/>
      <c r="G19" s="261"/>
      <c r="H19" s="261"/>
      <c r="I19" s="261"/>
      <c r="J19" s="261"/>
      <c r="K19" s="261"/>
      <c r="L19" s="265"/>
      <c r="M19" s="266"/>
      <c r="N19" s="267"/>
      <c r="O19" s="273"/>
      <c r="P19" s="63"/>
      <c r="Q19" s="63"/>
      <c r="R19" s="63"/>
      <c r="S19" s="63"/>
      <c r="T19" s="63"/>
    </row>
    <row r="20" spans="1:20" x14ac:dyDescent="0.3">
      <c r="A20" s="244" t="s">
        <v>23</v>
      </c>
      <c r="B20" s="245"/>
      <c r="C20" s="245"/>
      <c r="D20" s="112" t="s">
        <v>24</v>
      </c>
      <c r="E20" s="246">
        <f t="shared" ref="E20:K20" si="5">SUM(E9:E19)</f>
        <v>30</v>
      </c>
      <c r="F20" s="114">
        <f t="shared" si="5"/>
        <v>11</v>
      </c>
      <c r="G20" s="115">
        <f t="shared" si="5"/>
        <v>13</v>
      </c>
      <c r="H20" s="115">
        <f t="shared" si="5"/>
        <v>0</v>
      </c>
      <c r="I20" s="115">
        <f t="shared" si="5"/>
        <v>0</v>
      </c>
      <c r="J20" s="248">
        <f t="shared" si="5"/>
        <v>336</v>
      </c>
      <c r="K20" s="248">
        <f t="shared" si="5"/>
        <v>414</v>
      </c>
      <c r="L20" s="115" t="s">
        <v>25</v>
      </c>
      <c r="M20" s="291" t="s">
        <v>26</v>
      </c>
      <c r="N20" s="291"/>
      <c r="P20" s="63"/>
      <c r="Q20" s="63"/>
      <c r="R20" s="63"/>
      <c r="S20" s="63"/>
      <c r="T20" s="63"/>
    </row>
    <row r="21" spans="1:20" ht="15" thickBot="1" x14ac:dyDescent="0.35">
      <c r="A21" s="244"/>
      <c r="B21" s="245"/>
      <c r="C21" s="245"/>
      <c r="D21" s="116" t="s">
        <v>27</v>
      </c>
      <c r="E21" s="247"/>
      <c r="F21" s="117">
        <f>COUNT(F9:F19)</f>
        <v>6</v>
      </c>
      <c r="G21" s="118">
        <f>COUNT(G9:G19)</f>
        <v>9</v>
      </c>
      <c r="H21" s="118">
        <f>COUNT(H9:H19)</f>
        <v>0</v>
      </c>
      <c r="I21" s="118">
        <f>COUNT(I9:I19)</f>
        <v>0</v>
      </c>
      <c r="J21" s="249"/>
      <c r="K21" s="249"/>
      <c r="L21" s="36">
        <f>COUNTIF(L1:L20,"=E")</f>
        <v>7</v>
      </c>
      <c r="M21" s="292">
        <f>COUNTIF(L1:L20,"=V")</f>
        <v>2</v>
      </c>
      <c r="N21" s="292"/>
      <c r="P21" s="63" t="s">
        <v>257</v>
      </c>
      <c r="Q21" s="63" t="s">
        <v>258</v>
      </c>
      <c r="R21" s="63" t="s">
        <v>259</v>
      </c>
      <c r="S21" s="63"/>
      <c r="T21" s="63"/>
    </row>
    <row r="22" spans="1:20" ht="15" customHeight="1" thickBot="1" x14ac:dyDescent="0.35">
      <c r="A22" s="236" t="s">
        <v>54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89"/>
      <c r="N22" s="290"/>
      <c r="P22" s="63">
        <f>SUM(O10:O12)</f>
        <v>9</v>
      </c>
      <c r="Q22" s="63">
        <f>SUM(O13:O15)</f>
        <v>10</v>
      </c>
      <c r="R22" s="63">
        <f>SUM(O9, O16, O18)</f>
        <v>5</v>
      </c>
      <c r="S22" s="63"/>
      <c r="T22" s="63"/>
    </row>
    <row r="23" spans="1:20" ht="15" customHeight="1" x14ac:dyDescent="0.3">
      <c r="A23" s="106">
        <v>11</v>
      </c>
      <c r="B23" s="41" t="s">
        <v>111</v>
      </c>
      <c r="C23" s="21" t="s">
        <v>205</v>
      </c>
      <c r="D23" s="120" t="s">
        <v>15</v>
      </c>
      <c r="E23" s="22">
        <v>2</v>
      </c>
      <c r="F23" s="23">
        <v>2</v>
      </c>
      <c r="G23" s="24"/>
      <c r="H23" s="24"/>
      <c r="I23" s="24"/>
      <c r="J23" s="24">
        <f t="shared" ref="J23:J25" si="6">SUM(F23:I23)*14</f>
        <v>28</v>
      </c>
      <c r="K23" s="24">
        <f t="shared" ref="K23:K25" si="7">E23*25-J23</f>
        <v>22</v>
      </c>
      <c r="L23" s="239" t="s">
        <v>22</v>
      </c>
      <c r="M23" s="240"/>
      <c r="N23" s="241"/>
      <c r="P23" s="63"/>
      <c r="Q23" s="73"/>
      <c r="R23" s="63"/>
      <c r="S23" s="63"/>
      <c r="T23" s="63"/>
    </row>
    <row r="24" spans="1:20" ht="15" customHeight="1" x14ac:dyDescent="0.3">
      <c r="A24" s="106">
        <v>12</v>
      </c>
      <c r="B24" s="25" t="s">
        <v>112</v>
      </c>
      <c r="C24" s="29" t="s">
        <v>206</v>
      </c>
      <c r="D24" s="120" t="s">
        <v>15</v>
      </c>
      <c r="E24" s="22">
        <v>2</v>
      </c>
      <c r="F24" s="23">
        <v>2</v>
      </c>
      <c r="G24" s="24"/>
      <c r="H24" s="24"/>
      <c r="I24" s="24"/>
      <c r="J24" s="31">
        <f t="shared" si="6"/>
        <v>28</v>
      </c>
      <c r="K24" s="31">
        <f t="shared" si="7"/>
        <v>22</v>
      </c>
      <c r="L24" s="239" t="s">
        <v>22</v>
      </c>
      <c r="M24" s="240"/>
      <c r="N24" s="241"/>
      <c r="P24" s="63"/>
      <c r="Q24" s="73"/>
      <c r="R24" s="121"/>
      <c r="S24" s="121"/>
      <c r="T24" s="121"/>
    </row>
    <row r="25" spans="1:20" ht="15" customHeight="1" x14ac:dyDescent="0.3">
      <c r="A25" s="108">
        <v>13</v>
      </c>
      <c r="B25" s="25" t="s">
        <v>113</v>
      </c>
      <c r="C25" s="29" t="s">
        <v>28</v>
      </c>
      <c r="D25" s="122" t="s">
        <v>15</v>
      </c>
      <c r="E25" s="30">
        <v>5</v>
      </c>
      <c r="F25" s="27">
        <v>2</v>
      </c>
      <c r="G25" s="31">
        <v>2</v>
      </c>
      <c r="H25" s="31"/>
      <c r="I25" s="31"/>
      <c r="J25" s="31">
        <f t="shared" si="6"/>
        <v>56</v>
      </c>
      <c r="K25" s="31">
        <f t="shared" si="7"/>
        <v>69</v>
      </c>
      <c r="L25" s="239" t="s">
        <v>21</v>
      </c>
      <c r="M25" s="240"/>
      <c r="N25" s="241"/>
      <c r="P25" s="63"/>
      <c r="Q25" s="73"/>
      <c r="R25" s="121"/>
      <c r="S25" s="121"/>
      <c r="T25" s="121"/>
    </row>
    <row r="26" spans="1:20" ht="15.75" customHeight="1" thickBot="1" x14ac:dyDescent="0.35">
      <c r="A26" s="111">
        <v>14</v>
      </c>
      <c r="B26" s="25" t="s">
        <v>114</v>
      </c>
      <c r="C26" s="29" t="s">
        <v>29</v>
      </c>
      <c r="D26" s="1" t="s">
        <v>295</v>
      </c>
      <c r="E26" s="123">
        <v>3</v>
      </c>
      <c r="F26" s="124"/>
      <c r="G26" s="124"/>
      <c r="H26" s="124"/>
      <c r="I26" s="124"/>
      <c r="J26" s="242" t="s">
        <v>294</v>
      </c>
      <c r="K26" s="243"/>
      <c r="L26" s="239" t="s">
        <v>22</v>
      </c>
      <c r="M26" s="240"/>
      <c r="N26" s="241"/>
      <c r="P26" s="63"/>
      <c r="Q26" s="73"/>
      <c r="R26" s="63"/>
      <c r="S26" s="63"/>
      <c r="T26" s="63"/>
    </row>
    <row r="27" spans="1:20" ht="15.75" customHeight="1" thickBot="1" x14ac:dyDescent="0.35">
      <c r="A27" s="12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30"/>
      <c r="P27" s="38"/>
      <c r="Q27" s="73"/>
      <c r="R27" s="81"/>
      <c r="S27" s="81"/>
      <c r="T27" s="81"/>
    </row>
    <row r="28" spans="1:20" ht="15.75" customHeight="1" x14ac:dyDescent="0.3">
      <c r="B28" s="223" t="s">
        <v>30</v>
      </c>
      <c r="C28" s="90" t="s">
        <v>31</v>
      </c>
      <c r="D28" s="226">
        <f>SUM(F9:I16)</f>
        <v>22</v>
      </c>
      <c r="E28" s="227"/>
      <c r="F28" s="227"/>
      <c r="G28" s="227"/>
      <c r="H28" s="227"/>
      <c r="I28" s="227"/>
      <c r="J28" s="227"/>
      <c r="K28" s="227"/>
      <c r="L28" s="227"/>
      <c r="M28" s="228"/>
      <c r="O28" s="91" t="s">
        <v>260</v>
      </c>
      <c r="P28" s="92">
        <f>SUM(D28, D29)</f>
        <v>24</v>
      </c>
      <c r="Q28" s="92">
        <f>SUM(P22, Q22, R22)</f>
        <v>24</v>
      </c>
      <c r="R28" s="81"/>
      <c r="S28" s="81"/>
      <c r="T28" s="81"/>
    </row>
    <row r="29" spans="1:20" ht="15.75" customHeight="1" x14ac:dyDescent="0.3">
      <c r="B29" s="224"/>
      <c r="C29" s="93" t="s">
        <v>32</v>
      </c>
      <c r="D29" s="229">
        <f>SUM(F18:I19)</f>
        <v>2</v>
      </c>
      <c r="E29" s="230"/>
      <c r="F29" s="230"/>
      <c r="G29" s="230"/>
      <c r="H29" s="230"/>
      <c r="I29" s="230"/>
      <c r="J29" s="230"/>
      <c r="K29" s="230"/>
      <c r="L29" s="230"/>
      <c r="M29" s="231"/>
      <c r="P29" s="38"/>
      <c r="Q29" s="73"/>
      <c r="R29" s="81"/>
      <c r="S29" s="81"/>
      <c r="T29" s="81"/>
    </row>
    <row r="30" spans="1:20" ht="15.75" customHeight="1" thickBot="1" x14ac:dyDescent="0.35">
      <c r="B30" s="225"/>
      <c r="C30" s="95" t="s">
        <v>33</v>
      </c>
      <c r="D30" s="232">
        <f>SUM(F23:I26)</f>
        <v>8</v>
      </c>
      <c r="E30" s="233"/>
      <c r="F30" s="233"/>
      <c r="G30" s="233"/>
      <c r="H30" s="233"/>
      <c r="I30" s="233"/>
      <c r="J30" s="233"/>
      <c r="K30" s="233"/>
      <c r="L30" s="233"/>
      <c r="M30" s="234"/>
      <c r="P30" s="38"/>
      <c r="Q30" s="73"/>
      <c r="R30" s="81"/>
      <c r="S30" s="81"/>
      <c r="T30" s="81"/>
    </row>
    <row r="31" spans="1:20" s="103" customFormat="1" ht="15.75" customHeight="1" x14ac:dyDescent="0.2">
      <c r="A31" s="100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P31" s="126"/>
      <c r="Q31" s="127"/>
      <c r="R31" s="128"/>
      <c r="S31" s="128"/>
      <c r="T31" s="128"/>
    </row>
    <row r="32" spans="1:20" ht="18" customHeight="1" x14ac:dyDescent="0.3">
      <c r="B32" s="6" t="s">
        <v>34</v>
      </c>
      <c r="C32" s="11"/>
      <c r="D32" s="15"/>
      <c r="E32" s="216" t="s">
        <v>35</v>
      </c>
      <c r="F32" s="216"/>
      <c r="G32" s="6"/>
      <c r="H32" s="15"/>
      <c r="I32" s="15"/>
      <c r="J32" s="235" t="s">
        <v>36</v>
      </c>
      <c r="K32" s="235"/>
      <c r="L32" s="235"/>
      <c r="M32" s="235"/>
      <c r="P32" s="13"/>
      <c r="Q32" s="73"/>
      <c r="R32" s="217"/>
      <c r="S32" s="217"/>
      <c r="T32" s="217"/>
    </row>
    <row r="33" spans="2:20" ht="15" customHeight="1" x14ac:dyDescent="0.3">
      <c r="B33" s="218" t="s">
        <v>37</v>
      </c>
      <c r="C33" s="218"/>
      <c r="D33" s="219" t="s">
        <v>64</v>
      </c>
      <c r="E33" s="219"/>
      <c r="F33" s="219"/>
      <c r="G33" s="219"/>
      <c r="H33" s="219"/>
      <c r="I33" s="219"/>
      <c r="J33" s="220" t="s">
        <v>63</v>
      </c>
      <c r="K33" s="220"/>
      <c r="L33" s="220"/>
      <c r="M33" s="220"/>
      <c r="P33" s="13"/>
      <c r="Q33" s="73"/>
      <c r="R33" s="13"/>
      <c r="S33" s="13"/>
      <c r="T33" s="13"/>
    </row>
    <row r="34" spans="2:20" ht="15" customHeight="1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P34" s="97"/>
      <c r="Q34" s="73"/>
      <c r="R34" s="13"/>
      <c r="S34" s="13"/>
      <c r="T34" s="13"/>
    </row>
    <row r="35" spans="2:20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P35" s="97"/>
      <c r="Q35" s="73"/>
      <c r="R35" s="13"/>
      <c r="S35" s="13"/>
      <c r="T35" s="13"/>
    </row>
    <row r="36" spans="2:20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20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0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20" ht="15" customHeight="1" x14ac:dyDescent="0.3">
      <c r="B41" s="15"/>
      <c r="C41" s="15"/>
      <c r="H41" s="6"/>
      <c r="I41" s="6"/>
      <c r="J41" s="15"/>
      <c r="K41" s="15"/>
      <c r="L41" s="15"/>
    </row>
    <row r="42" spans="2:20" ht="15" customHeight="1" x14ac:dyDescent="0.3">
      <c r="B42" s="15"/>
      <c r="C42" s="15"/>
      <c r="H42" s="6"/>
      <c r="I42" s="6"/>
      <c r="J42" s="15"/>
      <c r="K42" s="15"/>
      <c r="L42" s="15"/>
    </row>
    <row r="43" spans="2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20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ht="15" customHeight="1" x14ac:dyDescent="0.3">
      <c r="A51" s="221" t="s">
        <v>55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ht="15" customHeight="1" x14ac:dyDescent="0.3">
      <c r="A52" s="222" t="s">
        <v>38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</row>
    <row r="53" spans="1:13" x14ac:dyDescent="0.3">
      <c r="B53" s="15"/>
      <c r="C53" s="15"/>
      <c r="D53" s="6"/>
      <c r="E53" s="6"/>
      <c r="F53" s="6"/>
      <c r="G53" s="6"/>
      <c r="H53" s="15"/>
      <c r="I53" s="15"/>
      <c r="J53" s="15"/>
      <c r="K53" s="15"/>
      <c r="L53" s="15"/>
    </row>
    <row r="54" spans="1:13" x14ac:dyDescent="0.3">
      <c r="B54" s="15"/>
      <c r="C54" s="15"/>
      <c r="D54" s="6"/>
      <c r="E54" s="6"/>
      <c r="F54" s="6"/>
      <c r="G54" s="6"/>
      <c r="H54" s="15"/>
      <c r="I54" s="15"/>
      <c r="J54" s="15"/>
      <c r="K54" s="15"/>
      <c r="L54" s="15"/>
    </row>
    <row r="55" spans="1:13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x14ac:dyDescent="0.3">
      <c r="B56" s="15"/>
      <c r="C56" s="15"/>
      <c r="D56" s="15"/>
      <c r="E56" s="216"/>
      <c r="F56" s="216"/>
      <c r="G56" s="216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216"/>
      <c r="F57" s="216"/>
      <c r="G57" s="216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</sheetData>
  <sheetProtection formatCells="0" formatRows="0" insertRows="0" insertHyperlinks="0" deleteRows="0" sort="0" autoFilter="0" pivotTables="0"/>
  <protectedRanges>
    <protectedRange sqref="C3:G4 D2 K1:L2 A9:A16 J33 A25:B26 A23:XFD24 D33 A18:XFD19 C9:XFD13 C15:XFD16 D14:XFD14" name="Editabil"/>
    <protectedRange sqref="B9:B16" name="Editabil_1"/>
    <protectedRange sqref="C14" name="Editabil_2"/>
  </protectedRanges>
  <mergeCells count="63">
    <mergeCell ref="A52:M52"/>
    <mergeCell ref="E56:G56"/>
    <mergeCell ref="E57:G57"/>
    <mergeCell ref="E32:F32"/>
    <mergeCell ref="J32:M32"/>
    <mergeCell ref="B33:C33"/>
    <mergeCell ref="D33:I33"/>
    <mergeCell ref="J33:M33"/>
    <mergeCell ref="L25:N25"/>
    <mergeCell ref="L26:N26"/>
    <mergeCell ref="O18:O19"/>
    <mergeCell ref="A51:M51"/>
    <mergeCell ref="D29:M29"/>
    <mergeCell ref="D30:M30"/>
    <mergeCell ref="A20:C21"/>
    <mergeCell ref="E20:E21"/>
    <mergeCell ref="J20:J21"/>
    <mergeCell ref="K20:K21"/>
    <mergeCell ref="B28:B30"/>
    <mergeCell ref="D28:M28"/>
    <mergeCell ref="M20:N20"/>
    <mergeCell ref="M21:N21"/>
    <mergeCell ref="L24:N24"/>
    <mergeCell ref="J26:K26"/>
    <mergeCell ref="R32:T32"/>
    <mergeCell ref="L14:N14"/>
    <mergeCell ref="L15:N15"/>
    <mergeCell ref="L16:N16"/>
    <mergeCell ref="A17:N17"/>
    <mergeCell ref="D18:D19"/>
    <mergeCell ref="E18:E19"/>
    <mergeCell ref="F18:F19"/>
    <mergeCell ref="G18:G19"/>
    <mergeCell ref="H18:H19"/>
    <mergeCell ref="I18:I19"/>
    <mergeCell ref="J18:J19"/>
    <mergeCell ref="K18:K19"/>
    <mergeCell ref="L18:N19"/>
    <mergeCell ref="A22:N22"/>
    <mergeCell ref="L23:N23"/>
    <mergeCell ref="L13:N13"/>
    <mergeCell ref="C4:G4"/>
    <mergeCell ref="K4:L4"/>
    <mergeCell ref="F6:I6"/>
    <mergeCell ref="J6:K6"/>
    <mergeCell ref="L6:N7"/>
    <mergeCell ref="A8:N8"/>
    <mergeCell ref="L9:N9"/>
    <mergeCell ref="L10:N10"/>
    <mergeCell ref="L11:N11"/>
    <mergeCell ref="L12:N12"/>
    <mergeCell ref="A6:A7"/>
    <mergeCell ref="B6:B7"/>
    <mergeCell ref="C6:C7"/>
    <mergeCell ref="D6:D7"/>
    <mergeCell ref="E6:E7"/>
    <mergeCell ref="C3:G3"/>
    <mergeCell ref="K3:L3"/>
    <mergeCell ref="D1:H1"/>
    <mergeCell ref="K1:L1"/>
    <mergeCell ref="B2:C2"/>
    <mergeCell ref="D2:H2"/>
    <mergeCell ref="K2:L2"/>
  </mergeCells>
  <conditionalFormatting sqref="D1:D7 D9:D16 D18 D20:D21 D23:D48">
    <cfRule type="cellIs" dxfId="483" priority="1" stopIfTrue="1" operator="equal">
      <formula>"DI"</formula>
    </cfRule>
    <cfRule type="cellIs" dxfId="482" priority="2" stopIfTrue="1" operator="equal">
      <formula>"DJ"</formula>
    </cfRule>
    <cfRule type="cellIs" dxfId="481" priority="3" stopIfTrue="1" operator="equal">
      <formula>"DM"</formula>
    </cfRule>
    <cfRule type="cellIs" dxfId="480" priority="4" stopIfTrue="1" operator="equal">
      <formula>"D"</formula>
    </cfRule>
    <cfRule type="cellIs" dxfId="479" priority="5" operator="equal">
      <formula>"SI"</formula>
    </cfRule>
    <cfRule type="cellIs" dxfId="478" priority="6" operator="equal">
      <formula>"SJ"</formula>
    </cfRule>
    <cfRule type="cellIs" dxfId="477" priority="7" operator="equal">
      <formula>"SM"</formula>
    </cfRule>
    <cfRule type="cellIs" dxfId="476" priority="8" operator="equal">
      <formula>"S"</formula>
    </cfRule>
    <cfRule type="cellIs" dxfId="475" priority="9" operator="equal">
      <formula>"C"</formula>
    </cfRule>
    <cfRule type="cellIs" dxfId="47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4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2C1B-AD04-473A-AB92-4D938C8EBC28}">
  <dimension ref="A1:U66"/>
  <sheetViews>
    <sheetView topLeftCell="A13" zoomScale="90" zoomScaleNormal="90" zoomScaleSheetLayoutView="70" workbookViewId="0">
      <selection activeCell="C16" sqref="C16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style="130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33203125" customWidth="1"/>
    <col min="11" max="11" width="11.33203125" customWidth="1"/>
    <col min="12" max="13" width="4.6640625" style="4" customWidth="1"/>
    <col min="14" max="14" width="3.77734375" customWidth="1"/>
    <col min="17" max="17" width="10.33203125" customWidth="1"/>
    <col min="20" max="20" width="10.109375" customWidth="1"/>
  </cols>
  <sheetData>
    <row r="1" spans="1:20" ht="57" customHeight="1" x14ac:dyDescent="0.35">
      <c r="B1" s="5"/>
      <c r="C1" s="131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49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4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3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323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323" t="s">
        <v>13</v>
      </c>
      <c r="K6" s="325"/>
      <c r="L6" s="326" t="s">
        <v>14</v>
      </c>
      <c r="M6" s="254"/>
      <c r="N6" s="255"/>
      <c r="P6" s="63"/>
      <c r="Q6" s="63"/>
      <c r="R6" s="63"/>
      <c r="S6" s="63"/>
      <c r="T6" s="63"/>
    </row>
    <row r="7" spans="1:20" ht="29.4" thickBot="1" x14ac:dyDescent="0.35">
      <c r="A7" s="321"/>
      <c r="B7" s="322"/>
      <c r="C7" s="249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327"/>
      <c r="M7" s="289"/>
      <c r="N7" s="290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78"/>
      <c r="M8" s="278"/>
      <c r="N8" s="279"/>
      <c r="P8" s="63"/>
      <c r="Q8" s="63"/>
      <c r="R8" s="63"/>
      <c r="S8" s="63"/>
      <c r="T8" s="63"/>
    </row>
    <row r="9" spans="1:20" ht="15" customHeight="1" x14ac:dyDescent="0.3">
      <c r="A9" s="106">
        <v>1</v>
      </c>
      <c r="B9" s="41" t="s">
        <v>115</v>
      </c>
      <c r="C9" s="21" t="s">
        <v>65</v>
      </c>
      <c r="D9" s="22" t="s">
        <v>20</v>
      </c>
      <c r="E9" s="120">
        <v>3</v>
      </c>
      <c r="F9" s="134">
        <v>1</v>
      </c>
      <c r="G9" s="134">
        <v>1</v>
      </c>
      <c r="H9" s="134"/>
      <c r="I9" s="134"/>
      <c r="J9" s="24">
        <f>SUM(F9:I9)*14</f>
        <v>28</v>
      </c>
      <c r="K9" s="24">
        <f>E9*25-J9</f>
        <v>47</v>
      </c>
      <c r="L9" s="239" t="s">
        <v>22</v>
      </c>
      <c r="M9" s="240"/>
      <c r="N9" s="241"/>
      <c r="O9">
        <f>SUM(F9:I9)</f>
        <v>2</v>
      </c>
      <c r="P9" s="63"/>
      <c r="Q9" s="63"/>
      <c r="R9" s="63"/>
      <c r="S9" s="63"/>
      <c r="T9" s="63"/>
    </row>
    <row r="10" spans="1:20" ht="15" thickBot="1" x14ac:dyDescent="0.35">
      <c r="A10" s="108">
        <v>2</v>
      </c>
      <c r="B10" s="25" t="s">
        <v>116</v>
      </c>
      <c r="C10" s="29" t="s">
        <v>204</v>
      </c>
      <c r="D10" s="30" t="s">
        <v>16</v>
      </c>
      <c r="E10" s="123">
        <v>3</v>
      </c>
      <c r="F10" s="135">
        <v>1</v>
      </c>
      <c r="G10" s="135">
        <v>1</v>
      </c>
      <c r="H10" s="135"/>
      <c r="I10" s="135"/>
      <c r="J10" s="31">
        <f>SUM(F10:I10)*14</f>
        <v>28</v>
      </c>
      <c r="K10" s="31">
        <f>E10*25-J10</f>
        <v>47</v>
      </c>
      <c r="L10" s="239" t="s">
        <v>21</v>
      </c>
      <c r="M10" s="240"/>
      <c r="N10" s="241"/>
      <c r="O10">
        <f t="shared" ref="O10:O15" si="0">SUM(F10:I10)</f>
        <v>2</v>
      </c>
      <c r="P10" s="63"/>
      <c r="Q10" s="63"/>
      <c r="R10" s="63"/>
      <c r="S10" s="63"/>
      <c r="T10" s="63"/>
    </row>
    <row r="11" spans="1:20" ht="28.8" x14ac:dyDescent="0.3">
      <c r="A11" s="108">
        <v>3</v>
      </c>
      <c r="B11" s="25" t="s">
        <v>117</v>
      </c>
      <c r="C11" s="29" t="s">
        <v>66</v>
      </c>
      <c r="D11" s="30" t="s">
        <v>16</v>
      </c>
      <c r="E11" s="136">
        <v>3</v>
      </c>
      <c r="F11" s="137">
        <v>2</v>
      </c>
      <c r="G11" s="137">
        <v>1</v>
      </c>
      <c r="H11" s="137"/>
      <c r="I11" s="137"/>
      <c r="J11" s="31">
        <f>SUM(F11:I11)*14</f>
        <v>42</v>
      </c>
      <c r="K11" s="31">
        <f>E11*25-J11</f>
        <v>33</v>
      </c>
      <c r="L11" s="239" t="s">
        <v>21</v>
      </c>
      <c r="M11" s="240"/>
      <c r="N11" s="241"/>
      <c r="O11">
        <f t="shared" si="0"/>
        <v>3</v>
      </c>
      <c r="P11" s="63"/>
      <c r="Q11" s="63"/>
      <c r="R11" s="63"/>
      <c r="S11" s="63"/>
      <c r="T11" s="63"/>
    </row>
    <row r="12" spans="1:20" ht="15" thickBot="1" x14ac:dyDescent="0.35">
      <c r="A12" s="108">
        <v>4</v>
      </c>
      <c r="B12" s="25" t="s">
        <v>118</v>
      </c>
      <c r="C12" s="29" t="s">
        <v>67</v>
      </c>
      <c r="D12" s="30" t="s">
        <v>16</v>
      </c>
      <c r="E12" s="123">
        <v>3</v>
      </c>
      <c r="F12" s="135">
        <v>2</v>
      </c>
      <c r="G12" s="135">
        <v>1</v>
      </c>
      <c r="H12" s="135"/>
      <c r="I12" s="135"/>
      <c r="J12" s="31">
        <f t="shared" ref="J12:J15" si="1">SUM(F12:I12)*14</f>
        <v>42</v>
      </c>
      <c r="K12" s="31">
        <f t="shared" ref="K12:K15" si="2">E12*25-J12</f>
        <v>33</v>
      </c>
      <c r="L12" s="239" t="s">
        <v>21</v>
      </c>
      <c r="M12" s="240"/>
      <c r="N12" s="241"/>
      <c r="O12">
        <f t="shared" si="0"/>
        <v>3</v>
      </c>
      <c r="P12" s="63"/>
      <c r="Q12" s="63"/>
      <c r="R12" s="63"/>
      <c r="S12" s="63"/>
      <c r="T12" s="63"/>
    </row>
    <row r="13" spans="1:20" x14ac:dyDescent="0.3">
      <c r="A13" s="108">
        <v>5</v>
      </c>
      <c r="B13" s="25" t="s">
        <v>119</v>
      </c>
      <c r="C13" s="29" t="s">
        <v>222</v>
      </c>
      <c r="D13" s="30" t="s">
        <v>16</v>
      </c>
      <c r="E13" s="136">
        <v>3</v>
      </c>
      <c r="F13" s="137">
        <v>1</v>
      </c>
      <c r="G13" s="137">
        <v>1</v>
      </c>
      <c r="H13" s="137"/>
      <c r="I13" s="137"/>
      <c r="J13" s="31">
        <f>SUM(F13:I13)*14</f>
        <v>28</v>
      </c>
      <c r="K13" s="31">
        <f t="shared" si="2"/>
        <v>47</v>
      </c>
      <c r="L13" s="239" t="s">
        <v>21</v>
      </c>
      <c r="M13" s="240"/>
      <c r="N13" s="241"/>
      <c r="O13">
        <f t="shared" si="0"/>
        <v>2</v>
      </c>
      <c r="P13" s="63"/>
      <c r="Q13" s="63"/>
      <c r="R13" s="63"/>
      <c r="S13" s="63"/>
      <c r="T13" s="63"/>
    </row>
    <row r="14" spans="1:20" ht="18" customHeight="1" thickBot="1" x14ac:dyDescent="0.35">
      <c r="A14" s="108">
        <v>6</v>
      </c>
      <c r="B14" s="25" t="s">
        <v>120</v>
      </c>
      <c r="C14" s="29" t="s">
        <v>240</v>
      </c>
      <c r="D14" s="30" t="s">
        <v>16</v>
      </c>
      <c r="E14" s="123">
        <v>4</v>
      </c>
      <c r="F14" s="135">
        <v>2</v>
      </c>
      <c r="G14" s="135">
        <v>1</v>
      </c>
      <c r="H14" s="135"/>
      <c r="I14" s="135"/>
      <c r="J14" s="31">
        <f t="shared" si="1"/>
        <v>42</v>
      </c>
      <c r="K14" s="31">
        <f t="shared" si="2"/>
        <v>58</v>
      </c>
      <c r="L14" s="239" t="s">
        <v>21</v>
      </c>
      <c r="M14" s="240"/>
      <c r="N14" s="241"/>
      <c r="O14">
        <f t="shared" si="0"/>
        <v>3</v>
      </c>
      <c r="P14" s="63"/>
      <c r="Q14" s="63"/>
      <c r="R14" s="63"/>
      <c r="S14" s="63"/>
      <c r="T14" s="63"/>
    </row>
    <row r="15" spans="1:20" ht="14.4" customHeight="1" x14ac:dyDescent="0.3">
      <c r="A15" s="108">
        <v>7</v>
      </c>
      <c r="B15" s="25" t="s">
        <v>121</v>
      </c>
      <c r="C15" s="29" t="s">
        <v>223</v>
      </c>
      <c r="D15" s="30" t="s">
        <v>16</v>
      </c>
      <c r="E15" s="136">
        <v>3</v>
      </c>
      <c r="F15" s="137"/>
      <c r="G15" s="137">
        <v>3</v>
      </c>
      <c r="H15" s="137"/>
      <c r="I15" s="137"/>
      <c r="J15" s="31">
        <f t="shared" si="1"/>
        <v>42</v>
      </c>
      <c r="K15" s="31">
        <f t="shared" si="2"/>
        <v>33</v>
      </c>
      <c r="L15" s="239" t="s">
        <v>21</v>
      </c>
      <c r="M15" s="240"/>
      <c r="N15" s="241"/>
      <c r="O15">
        <f t="shared" si="0"/>
        <v>3</v>
      </c>
      <c r="P15" s="63"/>
      <c r="Q15" s="63"/>
      <c r="R15" s="63"/>
      <c r="S15" s="63"/>
      <c r="T15" s="63"/>
    </row>
    <row r="16" spans="1:20" ht="15" thickBot="1" x14ac:dyDescent="0.35">
      <c r="A16" s="109">
        <v>9</v>
      </c>
      <c r="B16" s="37" t="s">
        <v>123</v>
      </c>
      <c r="C16" s="33" t="s">
        <v>308</v>
      </c>
      <c r="D16" s="30" t="s">
        <v>16</v>
      </c>
      <c r="E16" s="37">
        <v>2</v>
      </c>
      <c r="F16" s="135"/>
      <c r="G16" s="135"/>
      <c r="H16" s="135"/>
      <c r="I16" s="123">
        <v>2</v>
      </c>
      <c r="J16" s="36">
        <f t="shared" ref="J16" si="3">SUM(F16:I16)*14</f>
        <v>28</v>
      </c>
      <c r="K16" s="36">
        <f t="shared" ref="K16" si="4">E16*25-J16</f>
        <v>22</v>
      </c>
      <c r="L16" s="239" t="s">
        <v>22</v>
      </c>
      <c r="M16" s="240"/>
      <c r="N16" s="241"/>
      <c r="O16">
        <f>SUM(F16:I16)</f>
        <v>2</v>
      </c>
      <c r="P16" s="63"/>
      <c r="Q16" s="63"/>
      <c r="R16" s="63"/>
      <c r="S16" s="63"/>
      <c r="T16" s="63"/>
    </row>
    <row r="17" spans="1:21" ht="14.4" customHeight="1" thickBot="1" x14ac:dyDescent="0.35">
      <c r="A17" s="236" t="s">
        <v>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54"/>
      <c r="M17" s="254"/>
      <c r="N17" s="255"/>
      <c r="P17" s="63"/>
      <c r="Q17" s="63"/>
      <c r="R17" s="63"/>
      <c r="S17" s="63"/>
      <c r="T17" s="63"/>
    </row>
    <row r="18" spans="1:21" ht="15" customHeight="1" x14ac:dyDescent="0.3">
      <c r="A18" s="106">
        <v>10</v>
      </c>
      <c r="B18" s="41" t="s">
        <v>124</v>
      </c>
      <c r="C18" s="21" t="s">
        <v>69</v>
      </c>
      <c r="D18" s="318" t="s">
        <v>20</v>
      </c>
      <c r="E18" s="319">
        <v>2</v>
      </c>
      <c r="F18" s="320"/>
      <c r="G18" s="312">
        <v>2</v>
      </c>
      <c r="H18" s="312"/>
      <c r="I18" s="312"/>
      <c r="J18" s="312">
        <f>SUM(F18:I18)*14</f>
        <v>28</v>
      </c>
      <c r="K18" s="312">
        <f>E18*25-J18</f>
        <v>22</v>
      </c>
      <c r="L18" s="262" t="s">
        <v>22</v>
      </c>
      <c r="M18" s="263"/>
      <c r="N18" s="264"/>
      <c r="O18" s="300">
        <f>SUM(F18:I18)</f>
        <v>2</v>
      </c>
      <c r="P18" s="63"/>
      <c r="Q18" s="63"/>
      <c r="R18" s="63"/>
      <c r="S18" s="63"/>
      <c r="T18" s="63"/>
    </row>
    <row r="19" spans="1:21" ht="15" customHeight="1" thickBot="1" x14ac:dyDescent="0.35">
      <c r="A19" s="111">
        <v>11</v>
      </c>
      <c r="B19" s="25" t="s">
        <v>125</v>
      </c>
      <c r="C19" s="29" t="s">
        <v>70</v>
      </c>
      <c r="D19" s="314"/>
      <c r="E19" s="306"/>
      <c r="F19" s="317"/>
      <c r="G19" s="309"/>
      <c r="H19" s="309"/>
      <c r="I19" s="309"/>
      <c r="J19" s="309"/>
      <c r="K19" s="309"/>
      <c r="L19" s="265"/>
      <c r="M19" s="266"/>
      <c r="N19" s="267"/>
      <c r="O19" s="300"/>
      <c r="P19" s="63"/>
      <c r="Q19" s="63"/>
      <c r="R19" s="63"/>
      <c r="S19" s="63"/>
      <c r="T19" s="63"/>
    </row>
    <row r="20" spans="1:21" ht="15" customHeight="1" x14ac:dyDescent="0.3">
      <c r="A20" s="139">
        <v>12</v>
      </c>
      <c r="B20" s="140" t="s">
        <v>272</v>
      </c>
      <c r="C20" s="46" t="s">
        <v>97</v>
      </c>
      <c r="D20" s="301" t="s">
        <v>20</v>
      </c>
      <c r="E20" s="303">
        <v>2</v>
      </c>
      <c r="F20" s="303">
        <v>1</v>
      </c>
      <c r="G20" s="305"/>
      <c r="H20" s="293"/>
      <c r="I20" s="293"/>
      <c r="J20" s="293">
        <f>SUM(F20:I20)*14</f>
        <v>14</v>
      </c>
      <c r="K20" s="293">
        <f t="shared" ref="K20" si="5">E20*25-J20</f>
        <v>36</v>
      </c>
      <c r="L20" s="294" t="s">
        <v>21</v>
      </c>
      <c r="M20" s="295"/>
      <c r="N20" s="296"/>
      <c r="O20" s="300">
        <f>SUM(F20:I20)</f>
        <v>1</v>
      </c>
      <c r="P20" s="63"/>
      <c r="Q20" s="63"/>
      <c r="R20" s="63"/>
      <c r="S20" s="63"/>
      <c r="T20" s="63"/>
    </row>
    <row r="21" spans="1:21" ht="15" customHeight="1" thickBot="1" x14ac:dyDescent="0.35">
      <c r="A21" s="111">
        <v>13</v>
      </c>
      <c r="B21" s="75" t="s">
        <v>273</v>
      </c>
      <c r="C21" s="48" t="s">
        <v>90</v>
      </c>
      <c r="D21" s="302"/>
      <c r="E21" s="304"/>
      <c r="F21" s="304"/>
      <c r="G21" s="305"/>
      <c r="H21" s="293"/>
      <c r="I21" s="293"/>
      <c r="J21" s="293"/>
      <c r="K21" s="293"/>
      <c r="L21" s="297"/>
      <c r="M21" s="298"/>
      <c r="N21" s="299"/>
      <c r="O21" s="300"/>
      <c r="P21" s="63"/>
      <c r="Q21" s="63"/>
      <c r="R21" s="63"/>
      <c r="S21" s="63"/>
      <c r="T21" s="63"/>
    </row>
    <row r="22" spans="1:21" ht="15" customHeight="1" x14ac:dyDescent="0.3">
      <c r="A22" s="139">
        <v>12</v>
      </c>
      <c r="B22" s="25" t="s">
        <v>126</v>
      </c>
      <c r="C22" s="29" t="s">
        <v>71</v>
      </c>
      <c r="D22" s="313" t="s">
        <v>16</v>
      </c>
      <c r="E22" s="315">
        <v>2</v>
      </c>
      <c r="F22" s="316"/>
      <c r="G22" s="308">
        <v>2</v>
      </c>
      <c r="H22" s="308"/>
      <c r="I22" s="308"/>
      <c r="J22" s="308">
        <f>SUM(F22:I22)*14</f>
        <v>28</v>
      </c>
      <c r="K22" s="308">
        <f>E22*25-J22</f>
        <v>22</v>
      </c>
      <c r="L22" s="262" t="s">
        <v>22</v>
      </c>
      <c r="M22" s="263"/>
      <c r="N22" s="264"/>
      <c r="O22" s="300">
        <f>SUM(F22:I22)</f>
        <v>2</v>
      </c>
      <c r="P22" s="63"/>
      <c r="Q22" s="63"/>
      <c r="R22" s="63"/>
      <c r="S22" s="63"/>
      <c r="T22" s="63"/>
    </row>
    <row r="23" spans="1:21" ht="15" customHeight="1" thickBot="1" x14ac:dyDescent="0.35">
      <c r="A23" s="111">
        <v>13</v>
      </c>
      <c r="B23" s="25" t="s">
        <v>127</v>
      </c>
      <c r="C23" s="29" t="s">
        <v>68</v>
      </c>
      <c r="D23" s="314"/>
      <c r="E23" s="306"/>
      <c r="F23" s="317"/>
      <c r="G23" s="309"/>
      <c r="H23" s="309"/>
      <c r="I23" s="309"/>
      <c r="J23" s="309"/>
      <c r="K23" s="309"/>
      <c r="L23" s="265"/>
      <c r="M23" s="266"/>
      <c r="N23" s="267"/>
      <c r="O23" s="300"/>
      <c r="P23" s="63"/>
      <c r="Q23" s="63"/>
      <c r="R23" s="63"/>
      <c r="S23" s="63"/>
      <c r="T23" s="63"/>
    </row>
    <row r="24" spans="1:21" x14ac:dyDescent="0.3">
      <c r="A24" s="244" t="s">
        <v>23</v>
      </c>
      <c r="B24" s="245"/>
      <c r="C24" s="245"/>
      <c r="D24" s="148" t="s">
        <v>24</v>
      </c>
      <c r="E24" s="310">
        <f t="shared" ref="E24:K24" si="6">SUM(E9:E23)</f>
        <v>30</v>
      </c>
      <c r="F24" s="149">
        <f t="shared" si="6"/>
        <v>10</v>
      </c>
      <c r="G24" s="115">
        <f t="shared" si="6"/>
        <v>13</v>
      </c>
      <c r="H24" s="115">
        <f t="shared" si="6"/>
        <v>0</v>
      </c>
      <c r="I24" s="115">
        <f t="shared" si="6"/>
        <v>2</v>
      </c>
      <c r="J24" s="248">
        <f t="shared" si="6"/>
        <v>350</v>
      </c>
      <c r="K24" s="248">
        <f t="shared" si="6"/>
        <v>400</v>
      </c>
      <c r="L24" s="115" t="s">
        <v>25</v>
      </c>
      <c r="M24" s="291" t="s">
        <v>26</v>
      </c>
      <c r="N24" s="291"/>
      <c r="P24" s="63"/>
      <c r="Q24" s="63"/>
      <c r="R24" s="63"/>
      <c r="S24" s="63"/>
      <c r="T24" s="63"/>
    </row>
    <row r="25" spans="1:21" ht="15" thickBot="1" x14ac:dyDescent="0.35">
      <c r="A25" s="244"/>
      <c r="B25" s="245"/>
      <c r="C25" s="245"/>
      <c r="D25" s="150" t="s">
        <v>27</v>
      </c>
      <c r="E25" s="311"/>
      <c r="F25" s="117">
        <f>COUNT(F9:F23)</f>
        <v>7</v>
      </c>
      <c r="G25" s="118">
        <f>COUNT(G9:G23)</f>
        <v>9</v>
      </c>
      <c r="H25" s="118">
        <f>COUNT(H9:H23)</f>
        <v>0</v>
      </c>
      <c r="I25" s="118">
        <f>COUNT(I9:I23)</f>
        <v>1</v>
      </c>
      <c r="J25" s="249"/>
      <c r="K25" s="249"/>
      <c r="L25" s="36">
        <f>COUNTIF(L1:L24,"=E")</f>
        <v>7</v>
      </c>
      <c r="M25" s="292">
        <f>COUNTIF(L1:L24,"=V")</f>
        <v>4</v>
      </c>
      <c r="N25" s="292"/>
      <c r="P25" s="63" t="s">
        <v>257</v>
      </c>
      <c r="Q25" s="63" t="s">
        <v>262</v>
      </c>
      <c r="R25" s="63" t="s">
        <v>259</v>
      </c>
      <c r="S25" s="63"/>
      <c r="T25" s="63"/>
    </row>
    <row r="26" spans="1:21" ht="15" customHeight="1" thickBot="1" x14ac:dyDescent="0.35">
      <c r="A26" s="236" t="s">
        <v>54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89"/>
      <c r="N26" s="290"/>
      <c r="P26" s="63">
        <f>SUM(O10:O12, O22, O16)</f>
        <v>12</v>
      </c>
      <c r="Q26" s="63">
        <f>SUM(O13:O15)</f>
        <v>8</v>
      </c>
      <c r="R26" s="63">
        <f>SUM(O9, O18, O20)</f>
        <v>5</v>
      </c>
      <c r="S26" s="63"/>
      <c r="T26" s="63"/>
    </row>
    <row r="27" spans="1:21" ht="15" customHeight="1" thickBot="1" x14ac:dyDescent="0.35">
      <c r="A27" s="106">
        <v>14</v>
      </c>
      <c r="B27" s="119" t="s">
        <v>128</v>
      </c>
      <c r="C27" s="151" t="s">
        <v>207</v>
      </c>
      <c r="D27" s="22" t="s">
        <v>15</v>
      </c>
      <c r="E27" s="42">
        <v>2</v>
      </c>
      <c r="F27" s="138">
        <v>2</v>
      </c>
      <c r="G27" s="24"/>
      <c r="H27" s="24"/>
      <c r="I27" s="24"/>
      <c r="J27" s="24">
        <f t="shared" ref="J27:J30" si="7">SUM(F27:I27)*14</f>
        <v>28</v>
      </c>
      <c r="K27" s="24">
        <f t="shared" ref="K27:K30" si="8">E27*25-J27</f>
        <v>22</v>
      </c>
      <c r="L27" s="239" t="s">
        <v>22</v>
      </c>
      <c r="M27" s="240"/>
      <c r="N27" s="241"/>
      <c r="P27" s="63"/>
      <c r="Q27" s="73"/>
      <c r="R27" s="63"/>
      <c r="S27" s="63"/>
      <c r="T27" s="63"/>
    </row>
    <row r="28" spans="1:21" ht="15" customHeight="1" thickBot="1" x14ac:dyDescent="0.35">
      <c r="A28" s="106">
        <v>15</v>
      </c>
      <c r="B28" s="125" t="s">
        <v>129</v>
      </c>
      <c r="C28" s="48" t="s">
        <v>208</v>
      </c>
      <c r="D28" s="22" t="s">
        <v>15</v>
      </c>
      <c r="E28" s="42">
        <v>2</v>
      </c>
      <c r="F28" s="138">
        <v>2</v>
      </c>
      <c r="G28" s="24"/>
      <c r="H28" s="24"/>
      <c r="I28" s="24"/>
      <c r="J28" s="31">
        <f t="shared" si="7"/>
        <v>28</v>
      </c>
      <c r="K28" s="31">
        <f t="shared" si="8"/>
        <v>22</v>
      </c>
      <c r="L28" s="239" t="s">
        <v>22</v>
      </c>
      <c r="M28" s="240"/>
      <c r="N28" s="241"/>
      <c r="P28" s="63"/>
      <c r="Q28" s="73"/>
      <c r="R28" s="121"/>
      <c r="S28" s="121"/>
      <c r="T28" s="121"/>
    </row>
    <row r="29" spans="1:21" ht="15" customHeight="1" thickBot="1" x14ac:dyDescent="0.35">
      <c r="A29" s="109">
        <v>8</v>
      </c>
      <c r="B29" s="25" t="s">
        <v>307</v>
      </c>
      <c r="C29" s="29" t="s">
        <v>200</v>
      </c>
      <c r="D29" s="34" t="s">
        <v>15</v>
      </c>
      <c r="E29" s="123">
        <v>3</v>
      </c>
      <c r="F29" s="135"/>
      <c r="G29" s="135">
        <v>1</v>
      </c>
      <c r="H29" s="135"/>
      <c r="I29" s="135"/>
      <c r="J29" s="36">
        <f t="shared" ref="J29" si="9">SUM(F29:I29)*14</f>
        <v>14</v>
      </c>
      <c r="K29" s="36">
        <f t="shared" si="8"/>
        <v>61</v>
      </c>
      <c r="L29" s="239" t="s">
        <v>22</v>
      </c>
      <c r="M29" s="240"/>
      <c r="N29" s="241"/>
      <c r="O29">
        <f>SUM(F29:I29)</f>
        <v>1</v>
      </c>
      <c r="P29" s="63"/>
      <c r="Q29" s="63"/>
      <c r="R29" s="63"/>
      <c r="S29" s="63"/>
      <c r="T29" s="63"/>
    </row>
    <row r="30" spans="1:21" ht="43.8" thickBot="1" x14ac:dyDescent="0.35">
      <c r="A30" s="28">
        <v>16</v>
      </c>
      <c r="B30" s="125" t="s">
        <v>130</v>
      </c>
      <c r="C30" s="48" t="s">
        <v>40</v>
      </c>
      <c r="D30" s="30" t="s">
        <v>15</v>
      </c>
      <c r="E30" s="26">
        <v>5</v>
      </c>
      <c r="F30" s="152">
        <v>2</v>
      </c>
      <c r="G30" s="31">
        <v>2</v>
      </c>
      <c r="H30" s="31"/>
      <c r="I30" s="31"/>
      <c r="J30" s="31">
        <f t="shared" si="7"/>
        <v>56</v>
      </c>
      <c r="K30" s="31">
        <f t="shared" si="8"/>
        <v>69</v>
      </c>
      <c r="L30" s="239" t="s">
        <v>21</v>
      </c>
      <c r="M30" s="240"/>
      <c r="N30" s="241"/>
      <c r="P30" s="63"/>
      <c r="Q30" s="73"/>
      <c r="R30" s="63"/>
      <c r="S30" s="63"/>
      <c r="T30" s="63"/>
      <c r="U30" s="153"/>
    </row>
    <row r="31" spans="1:21" ht="15.75" customHeight="1" thickBot="1" x14ac:dyDescent="0.35">
      <c r="A31" s="111">
        <v>17</v>
      </c>
      <c r="B31" s="40" t="s">
        <v>131</v>
      </c>
      <c r="C31" s="48" t="s">
        <v>41</v>
      </c>
      <c r="D31" s="2" t="s">
        <v>295</v>
      </c>
      <c r="E31" s="154">
        <v>3</v>
      </c>
      <c r="F31" s="306"/>
      <c r="G31" s="307"/>
      <c r="H31" s="307"/>
      <c r="I31" s="243"/>
      <c r="J31" s="242" t="s">
        <v>294</v>
      </c>
      <c r="K31" s="243"/>
      <c r="L31" s="239" t="s">
        <v>22</v>
      </c>
      <c r="M31" s="240"/>
      <c r="N31" s="241"/>
      <c r="P31" s="63"/>
      <c r="Q31" s="73"/>
      <c r="R31" s="63"/>
      <c r="S31" s="63"/>
      <c r="T31" s="63"/>
    </row>
    <row r="32" spans="1:21" ht="15.75" customHeight="1" thickBot="1" x14ac:dyDescent="0.35">
      <c r="B32" s="15"/>
      <c r="C32" s="51"/>
      <c r="D32" s="15"/>
      <c r="E32" s="15"/>
      <c r="F32" s="15"/>
      <c r="G32" s="15"/>
      <c r="H32" s="15"/>
      <c r="I32" s="15"/>
      <c r="J32" s="15"/>
      <c r="K32" s="15"/>
      <c r="L32" s="15"/>
      <c r="M32" s="15"/>
      <c r="P32" s="38"/>
      <c r="Q32" s="73"/>
      <c r="R32" s="81"/>
      <c r="S32" s="81"/>
      <c r="T32" s="81"/>
    </row>
    <row r="33" spans="1:20" ht="15.75" customHeight="1" x14ac:dyDescent="0.3">
      <c r="B33" s="223" t="s">
        <v>30</v>
      </c>
      <c r="C33" s="90" t="s">
        <v>31</v>
      </c>
      <c r="D33" s="226">
        <f>SUM(F9:I16)</f>
        <v>20</v>
      </c>
      <c r="E33" s="227"/>
      <c r="F33" s="227"/>
      <c r="G33" s="227"/>
      <c r="H33" s="227"/>
      <c r="I33" s="227"/>
      <c r="J33" s="227"/>
      <c r="K33" s="227"/>
      <c r="L33" s="227"/>
      <c r="M33" s="228"/>
      <c r="O33" s="91" t="s">
        <v>260</v>
      </c>
      <c r="P33" s="92">
        <f>SUM(D33, D34)</f>
        <v>25</v>
      </c>
      <c r="Q33" s="92">
        <f>SUM(P26, Q26, R26)</f>
        <v>25</v>
      </c>
      <c r="R33" s="81"/>
      <c r="S33" s="81"/>
      <c r="T33" s="81"/>
    </row>
    <row r="34" spans="1:20" ht="15.75" customHeight="1" x14ac:dyDescent="0.3">
      <c r="B34" s="224"/>
      <c r="C34" s="93" t="s">
        <v>32</v>
      </c>
      <c r="D34" s="229">
        <f>SUM(F18:I23)</f>
        <v>5</v>
      </c>
      <c r="E34" s="230"/>
      <c r="F34" s="230"/>
      <c r="G34" s="230"/>
      <c r="H34" s="230"/>
      <c r="I34" s="230"/>
      <c r="J34" s="230"/>
      <c r="K34" s="230"/>
      <c r="L34" s="230"/>
      <c r="M34" s="231"/>
      <c r="P34" s="38"/>
      <c r="Q34" s="73"/>
      <c r="R34" s="81"/>
      <c r="S34" s="81"/>
      <c r="T34" s="81"/>
    </row>
    <row r="35" spans="1:20" ht="15.75" customHeight="1" thickBot="1" x14ac:dyDescent="0.35">
      <c r="B35" s="225"/>
      <c r="C35" s="95" t="s">
        <v>33</v>
      </c>
      <c r="D35" s="232">
        <f>SUM(F27:I31)</f>
        <v>9</v>
      </c>
      <c r="E35" s="233"/>
      <c r="F35" s="233"/>
      <c r="G35" s="233"/>
      <c r="H35" s="233"/>
      <c r="I35" s="233"/>
      <c r="J35" s="233"/>
      <c r="K35" s="233"/>
      <c r="L35" s="233"/>
      <c r="M35" s="234"/>
      <c r="P35" s="38"/>
      <c r="Q35" s="73"/>
      <c r="R35" s="81"/>
      <c r="S35" s="81"/>
      <c r="T35" s="81"/>
    </row>
    <row r="36" spans="1:20" s="103" customFormat="1" ht="15.75" customHeight="1" x14ac:dyDescent="0.2">
      <c r="A36" s="100"/>
      <c r="B36" s="96"/>
      <c r="C36" s="155"/>
      <c r="D36" s="96"/>
      <c r="E36" s="96"/>
      <c r="F36" s="96"/>
      <c r="G36" s="96"/>
      <c r="H36" s="96"/>
      <c r="I36" s="96"/>
      <c r="J36" s="96"/>
      <c r="K36" s="96"/>
      <c r="L36" s="96"/>
      <c r="M36" s="96"/>
      <c r="P36" s="126"/>
      <c r="Q36" s="127"/>
      <c r="R36" s="128"/>
      <c r="S36" s="128"/>
      <c r="T36" s="128"/>
    </row>
    <row r="37" spans="1:20" ht="18" customHeight="1" x14ac:dyDescent="0.3">
      <c r="B37" s="6" t="s">
        <v>34</v>
      </c>
      <c r="C37" s="156"/>
      <c r="D37" s="15"/>
      <c r="E37" s="216" t="s">
        <v>35</v>
      </c>
      <c r="F37" s="216"/>
      <c r="G37" s="6"/>
      <c r="H37" s="15"/>
      <c r="I37" s="15"/>
      <c r="J37" s="235" t="s">
        <v>36</v>
      </c>
      <c r="K37" s="235"/>
      <c r="L37" s="235"/>
      <c r="M37" s="235"/>
      <c r="P37" s="13"/>
      <c r="Q37" s="73"/>
      <c r="R37" s="217"/>
      <c r="S37" s="217"/>
      <c r="T37" s="217"/>
    </row>
    <row r="38" spans="1:20" ht="15" customHeight="1" x14ac:dyDescent="0.3">
      <c r="B38" s="218" t="s">
        <v>37</v>
      </c>
      <c r="C38" s="218"/>
      <c r="D38" s="219" t="s">
        <v>64</v>
      </c>
      <c r="E38" s="219"/>
      <c r="F38" s="219"/>
      <c r="G38" s="219"/>
      <c r="H38" s="219"/>
      <c r="I38" s="219"/>
      <c r="J38" s="220" t="s">
        <v>63</v>
      </c>
      <c r="K38" s="220"/>
      <c r="L38" s="220"/>
      <c r="M38" s="220"/>
      <c r="P38" s="13"/>
      <c r="Q38" s="73"/>
      <c r="R38" s="13"/>
      <c r="S38" s="13"/>
      <c r="T38" s="13"/>
    </row>
    <row r="39" spans="1:20" ht="15" customHeight="1" x14ac:dyDescent="0.3">
      <c r="B39" s="15"/>
      <c r="C39" s="51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51"/>
      <c r="D40" s="15"/>
      <c r="E40" s="15"/>
      <c r="F40" s="15"/>
      <c r="G40" s="15"/>
      <c r="H40" s="15"/>
      <c r="I40" s="15"/>
      <c r="J40" s="15"/>
      <c r="K40" s="15"/>
      <c r="L40" s="15"/>
      <c r="P40" s="97"/>
      <c r="Q40" s="73"/>
      <c r="R40" s="13"/>
      <c r="S40" s="13"/>
      <c r="T40" s="13"/>
    </row>
    <row r="41" spans="1:20" x14ac:dyDescent="0.3">
      <c r="B41" s="15"/>
      <c r="C41" s="51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51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51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51"/>
      <c r="D44" s="15"/>
      <c r="E44" s="15"/>
      <c r="F44" s="15"/>
      <c r="G44" s="15"/>
      <c r="H44" s="15"/>
      <c r="I44" s="15"/>
      <c r="J44" s="15"/>
      <c r="K44" s="15"/>
      <c r="L44" s="15"/>
    </row>
    <row r="45" spans="1:20" x14ac:dyDescent="0.3">
      <c r="B45" s="15"/>
      <c r="C45" s="51"/>
      <c r="D45" s="15"/>
      <c r="E45" s="15"/>
      <c r="F45" s="15"/>
      <c r="G45" s="15"/>
      <c r="H45" s="15"/>
      <c r="I45" s="15"/>
      <c r="J45" s="15"/>
      <c r="K45" s="15"/>
      <c r="L45" s="15"/>
    </row>
    <row r="46" spans="1:20" ht="15" customHeight="1" x14ac:dyDescent="0.3">
      <c r="B46" s="15"/>
      <c r="C46" s="51"/>
      <c r="H46" s="6"/>
      <c r="I46" s="6"/>
      <c r="J46" s="15"/>
      <c r="K46" s="15"/>
      <c r="L46" s="15"/>
    </row>
    <row r="47" spans="1:20" ht="15" customHeight="1" x14ac:dyDescent="0.3">
      <c r="B47" s="15"/>
      <c r="C47" s="51"/>
      <c r="H47" s="6"/>
      <c r="I47" s="6"/>
      <c r="J47" s="15"/>
      <c r="K47" s="15"/>
      <c r="L47" s="15"/>
    </row>
    <row r="48" spans="1:20" x14ac:dyDescent="0.3">
      <c r="B48" s="15"/>
      <c r="C48" s="51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51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51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51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51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51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51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A55" s="221" t="s">
        <v>55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</row>
    <row r="56" spans="1:13" x14ac:dyDescent="0.3">
      <c r="A56" s="222" t="s">
        <v>38</v>
      </c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</row>
    <row r="57" spans="1:13" x14ac:dyDescent="0.3">
      <c r="B57" s="15"/>
      <c r="C57" s="51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51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51"/>
      <c r="D59" s="6"/>
      <c r="E59" s="6"/>
      <c r="F59" s="6"/>
      <c r="G59" s="6"/>
      <c r="H59" s="15"/>
      <c r="I59" s="15"/>
      <c r="J59" s="15"/>
      <c r="K59" s="15"/>
      <c r="L59" s="15"/>
    </row>
    <row r="60" spans="1:13" x14ac:dyDescent="0.3">
      <c r="B60" s="15"/>
      <c r="C60" s="51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51"/>
      <c r="D61" s="15"/>
      <c r="E61" s="15"/>
      <c r="F61" s="15"/>
      <c r="G61" s="15"/>
      <c r="H61" s="15"/>
      <c r="I61" s="15"/>
      <c r="J61" s="15"/>
      <c r="K61" s="15"/>
      <c r="L61" s="15"/>
    </row>
    <row r="62" spans="1:13" x14ac:dyDescent="0.3">
      <c r="B62" s="15"/>
      <c r="C62" s="51"/>
      <c r="D62" s="15"/>
      <c r="E62" s="216"/>
      <c r="F62" s="216"/>
      <c r="G62" s="216"/>
      <c r="H62" s="15"/>
      <c r="I62" s="15"/>
      <c r="J62" s="15"/>
      <c r="K62" s="15"/>
      <c r="L62" s="15"/>
    </row>
    <row r="63" spans="1:13" x14ac:dyDescent="0.3">
      <c r="B63" s="15"/>
      <c r="C63" s="51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51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3">
      <c r="B65" s="15"/>
      <c r="C65" s="51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51"/>
      <c r="D66" s="15"/>
      <c r="E66" s="15"/>
      <c r="F66" s="15"/>
      <c r="G66" s="15"/>
      <c r="H66" s="15"/>
      <c r="I66" s="15"/>
      <c r="J66" s="15"/>
      <c r="K66" s="15"/>
      <c r="L66" s="15"/>
    </row>
  </sheetData>
  <sheetProtection formatCells="0" formatRows="0" insertRows="0" insertHyperlinks="0" deleteRows="0" sort="0" autoFilter="0" pivotTables="0"/>
  <protectedRanges>
    <protectedRange sqref="A9:N15 S9:XFD16 A18:N19 S18:XFD23 A22:N23 A20:A21 J16:N16 A29:D29 A27:N28 A30:B31 F29:N29 S27:XFD29 A16:H16" name="Editabil"/>
    <protectedRange sqref="E29" name="Editabil_1"/>
    <protectedRange sqref="P20:R21 O18:R19 O22:R23 O27:R28 P29:R29 P9:R16" name="Editabil_2"/>
    <protectedRange sqref="O29 O9:O16" name="Editabil_2_1"/>
    <protectedRange sqref="O20:O21" name="Editabil_3"/>
    <protectedRange sqref="B20:N21" name="Editabil_3_1"/>
    <protectedRange sqref="C3:G4 D2 K1:L2" name="Editabil_4"/>
    <protectedRange sqref="D38 J38" name="Editabil_6"/>
  </protectedRanges>
  <mergeCells count="85">
    <mergeCell ref="O18:O19"/>
    <mergeCell ref="O22:O23"/>
    <mergeCell ref="C3:G3"/>
    <mergeCell ref="K3:L3"/>
    <mergeCell ref="D1:H1"/>
    <mergeCell ref="K1:L1"/>
    <mergeCell ref="B2:C2"/>
    <mergeCell ref="D2:H2"/>
    <mergeCell ref="K2:L2"/>
    <mergeCell ref="C4:G4"/>
    <mergeCell ref="K4:L4"/>
    <mergeCell ref="F6:I6"/>
    <mergeCell ref="J6:K6"/>
    <mergeCell ref="L6:N7"/>
    <mergeCell ref="A17:N17"/>
    <mergeCell ref="A8:N8"/>
    <mergeCell ref="A6:A7"/>
    <mergeCell ref="B6:B7"/>
    <mergeCell ref="C6:C7"/>
    <mergeCell ref="D6:D7"/>
    <mergeCell ref="E6:E7"/>
    <mergeCell ref="L14:N14"/>
    <mergeCell ref="L15:N15"/>
    <mergeCell ref="L16:N16"/>
    <mergeCell ref="L9:N9"/>
    <mergeCell ref="L10:N10"/>
    <mergeCell ref="L11:N11"/>
    <mergeCell ref="L12:N12"/>
    <mergeCell ref="L13:N13"/>
    <mergeCell ref="J18:J19"/>
    <mergeCell ref="K18:K19"/>
    <mergeCell ref="L18:N19"/>
    <mergeCell ref="D22:D23"/>
    <mergeCell ref="E22:E23"/>
    <mergeCell ref="F22:F23"/>
    <mergeCell ref="G22:G23"/>
    <mergeCell ref="H22:H23"/>
    <mergeCell ref="I22:I23"/>
    <mergeCell ref="J22:J23"/>
    <mergeCell ref="D18:D19"/>
    <mergeCell ref="E18:E19"/>
    <mergeCell ref="F18:F19"/>
    <mergeCell ref="G18:G19"/>
    <mergeCell ref="H18:H19"/>
    <mergeCell ref="I18:I19"/>
    <mergeCell ref="K22:K23"/>
    <mergeCell ref="L22:N23"/>
    <mergeCell ref="A24:C25"/>
    <mergeCell ref="E24:E25"/>
    <mergeCell ref="J24:J25"/>
    <mergeCell ref="K24:K25"/>
    <mergeCell ref="M24:N24"/>
    <mergeCell ref="M25:N25"/>
    <mergeCell ref="A26:N26"/>
    <mergeCell ref="L27:N27"/>
    <mergeCell ref="L28:N28"/>
    <mergeCell ref="L30:N30"/>
    <mergeCell ref="F31:I31"/>
    <mergeCell ref="L31:N31"/>
    <mergeCell ref="J31:K31"/>
    <mergeCell ref="L29:N29"/>
    <mergeCell ref="B33:B35"/>
    <mergeCell ref="D33:M33"/>
    <mergeCell ref="D34:M34"/>
    <mergeCell ref="D35:M35"/>
    <mergeCell ref="E37:F37"/>
    <mergeCell ref="J37:M37"/>
    <mergeCell ref="E62:G62"/>
    <mergeCell ref="E63:G63"/>
    <mergeCell ref="R37:T37"/>
    <mergeCell ref="B38:C38"/>
    <mergeCell ref="D38:I38"/>
    <mergeCell ref="J38:M38"/>
    <mergeCell ref="A55:M55"/>
    <mergeCell ref="A56:M56"/>
    <mergeCell ref="D20:D21"/>
    <mergeCell ref="E20:E21"/>
    <mergeCell ref="F20:F21"/>
    <mergeCell ref="G20:G21"/>
    <mergeCell ref="H20:H21"/>
    <mergeCell ref="I20:I21"/>
    <mergeCell ref="J20:J21"/>
    <mergeCell ref="K20:K21"/>
    <mergeCell ref="L20:N21"/>
    <mergeCell ref="O20:O21"/>
  </mergeCells>
  <conditionalFormatting sqref="D1:D4">
    <cfRule type="cellIs" dxfId="473" priority="17" stopIfTrue="1" operator="equal">
      <formula>"DI"</formula>
    </cfRule>
    <cfRule type="cellIs" dxfId="472" priority="18" stopIfTrue="1" operator="equal">
      <formula>"DJ"</formula>
    </cfRule>
    <cfRule type="cellIs" dxfId="471" priority="19" stopIfTrue="1" operator="equal">
      <formula>"DM"</formula>
    </cfRule>
    <cfRule type="cellIs" dxfId="470" priority="20" stopIfTrue="1" operator="equal">
      <formula>"D"</formula>
    </cfRule>
  </conditionalFormatting>
  <conditionalFormatting sqref="D1:D7 D30:D54">
    <cfRule type="cellIs" dxfId="469" priority="21" operator="equal">
      <formula>"SI"</formula>
    </cfRule>
    <cfRule type="cellIs" dxfId="468" priority="22" operator="equal">
      <formula>"SJ"</formula>
    </cfRule>
    <cfRule type="cellIs" dxfId="467" priority="23" operator="equal">
      <formula>"SM"</formula>
    </cfRule>
    <cfRule type="cellIs" dxfId="466" priority="24" operator="equal">
      <formula>"S"</formula>
    </cfRule>
    <cfRule type="cellIs" dxfId="465" priority="25" operator="equal">
      <formula>"C"</formula>
    </cfRule>
    <cfRule type="cellIs" dxfId="464" priority="26" operator="equal">
      <formula>"F"</formula>
    </cfRule>
  </conditionalFormatting>
  <conditionalFormatting sqref="D5:D7 D9:D16 D18 D22 D24:D25 D27:D37 D39:D54">
    <cfRule type="cellIs" dxfId="463" priority="51" operator="equal">
      <formula>"D"</formula>
    </cfRule>
    <cfRule type="cellIs" dxfId="462" priority="50" operator="equal">
      <formula>"DJ"</formula>
    </cfRule>
    <cfRule type="cellIs" dxfId="461" priority="49" operator="equal">
      <formula>"DM"</formula>
    </cfRule>
    <cfRule type="cellIs" dxfId="460" priority="48" operator="equal">
      <formula>"DI"</formula>
    </cfRule>
  </conditionalFormatting>
  <conditionalFormatting sqref="D9:D16 D18 D22 D24:D25">
    <cfRule type="cellIs" dxfId="459" priority="57" operator="equal">
      <formula>"F"</formula>
    </cfRule>
    <cfRule type="cellIs" dxfId="458" priority="56" operator="equal">
      <formula>"C"</formula>
    </cfRule>
    <cfRule type="cellIs" dxfId="457" priority="55" operator="equal">
      <formula>"S"</formula>
    </cfRule>
    <cfRule type="cellIs" dxfId="456" priority="54" operator="equal">
      <formula>"SJ"</formula>
    </cfRule>
    <cfRule type="cellIs" dxfId="455" priority="53" operator="equal">
      <formula>"SM"</formula>
    </cfRule>
    <cfRule type="cellIs" dxfId="454" priority="52" operator="equal">
      <formula>"SI"</formula>
    </cfRule>
  </conditionalFormatting>
  <conditionalFormatting sqref="D20">
    <cfRule type="cellIs" dxfId="453" priority="27" operator="equal">
      <formula>"DI"</formula>
    </cfRule>
    <cfRule type="cellIs" dxfId="452" priority="28" operator="equal">
      <formula>"DM"</formula>
    </cfRule>
    <cfRule type="cellIs" dxfId="451" priority="29" operator="equal">
      <formula>"DJ"</formula>
    </cfRule>
    <cfRule type="cellIs" dxfId="450" priority="30" operator="equal">
      <formula>"D"</formula>
    </cfRule>
    <cfRule type="cellIs" dxfId="449" priority="31" operator="equal">
      <formula>"SI"</formula>
    </cfRule>
    <cfRule type="cellIs" dxfId="448" priority="32" operator="equal">
      <formula>"SM"</formula>
    </cfRule>
    <cfRule type="cellIs" dxfId="447" priority="33" operator="equal">
      <formula>"SJ"</formula>
    </cfRule>
    <cfRule type="cellIs" dxfId="446" priority="34" operator="equal">
      <formula>"S"</formula>
    </cfRule>
    <cfRule type="cellIs" dxfId="445" priority="35" operator="equal">
      <formula>"C"</formula>
    </cfRule>
    <cfRule type="cellIs" dxfId="444" priority="36" operator="equal">
      <formula>"F"</formula>
    </cfRule>
    <cfRule type="cellIs" dxfId="443" priority="37" operator="equal">
      <formula>"DS"</formula>
    </cfRule>
  </conditionalFormatting>
  <conditionalFormatting sqref="D27:D29">
    <cfRule type="cellIs" dxfId="442" priority="6" operator="equal">
      <formula>"F"</formula>
    </cfRule>
    <cfRule type="cellIs" dxfId="441" priority="5" operator="equal">
      <formula>"C"</formula>
    </cfRule>
    <cfRule type="cellIs" dxfId="440" priority="4" operator="equal">
      <formula>"S"</formula>
    </cfRule>
    <cfRule type="cellIs" dxfId="439" priority="3" operator="equal">
      <formula>"SJ"</formula>
    </cfRule>
    <cfRule type="cellIs" dxfId="438" priority="2" operator="equal">
      <formula>"SM"</formula>
    </cfRule>
    <cfRule type="cellIs" dxfId="437" priority="1" operator="equal">
      <formula>"SI"</formula>
    </cfRule>
  </conditionalFormatting>
  <conditionalFormatting sqref="D38">
    <cfRule type="cellIs" dxfId="436" priority="10" stopIfTrue="1" operator="equal">
      <formula>"D"</formula>
    </cfRule>
    <cfRule type="cellIs" dxfId="435" priority="9" stopIfTrue="1" operator="equal">
      <formula>"DM"</formula>
    </cfRule>
    <cfRule type="cellIs" dxfId="434" priority="8" stopIfTrue="1" operator="equal">
      <formula>"DJ"</formula>
    </cfRule>
    <cfRule type="cellIs" dxfId="433" priority="7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9" max="12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8DC3-B7AA-4327-94E9-40A5AC9B46E5}">
  <dimension ref="A1:U66"/>
  <sheetViews>
    <sheetView topLeftCell="A14" zoomScale="90" zoomScaleNormal="90" zoomScaleSheetLayoutView="70" workbookViewId="0">
      <selection activeCell="E30" sqref="E30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style="130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6640625" customWidth="1"/>
    <col min="11" max="11" width="11.21875" customWidth="1"/>
    <col min="12" max="13" width="4.6640625" style="4" customWidth="1"/>
    <col min="14" max="14" width="2.88671875" customWidth="1"/>
    <col min="20" max="20" width="10.109375" customWidth="1"/>
  </cols>
  <sheetData>
    <row r="1" spans="1:20" ht="57" customHeight="1" x14ac:dyDescent="0.35">
      <c r="B1" s="5"/>
      <c r="C1" s="131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49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4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3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323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323" t="s">
        <v>13</v>
      </c>
      <c r="K6" s="325"/>
      <c r="L6" s="326" t="s">
        <v>14</v>
      </c>
      <c r="M6" s="254"/>
      <c r="N6" s="255"/>
      <c r="P6" s="63"/>
      <c r="Q6" s="63"/>
      <c r="R6" s="63"/>
      <c r="S6" s="63"/>
      <c r="T6" s="63"/>
    </row>
    <row r="7" spans="1:20" ht="29.4" thickBot="1" x14ac:dyDescent="0.35">
      <c r="A7" s="321"/>
      <c r="B7" s="322"/>
      <c r="C7" s="249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327"/>
      <c r="M7" s="289"/>
      <c r="N7" s="290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78"/>
      <c r="M8" s="278"/>
      <c r="N8" s="279"/>
      <c r="P8" s="63"/>
      <c r="Q8" s="63"/>
      <c r="R8" s="63"/>
      <c r="S8" s="63"/>
      <c r="T8" s="63"/>
    </row>
    <row r="9" spans="1:20" ht="15" customHeight="1" x14ac:dyDescent="0.3">
      <c r="A9" s="106">
        <v>1</v>
      </c>
      <c r="B9" s="41" t="s">
        <v>115</v>
      </c>
      <c r="C9" s="21" t="s">
        <v>65</v>
      </c>
      <c r="D9" s="22" t="s">
        <v>20</v>
      </c>
      <c r="E9" s="120">
        <v>3</v>
      </c>
      <c r="F9" s="134">
        <v>1</v>
      </c>
      <c r="G9" s="134">
        <v>1</v>
      </c>
      <c r="H9" s="134"/>
      <c r="I9" s="134"/>
      <c r="J9" s="24">
        <f>SUM(F9:I9)*14</f>
        <v>28</v>
      </c>
      <c r="K9" s="24">
        <f>E9*25-J9</f>
        <v>47</v>
      </c>
      <c r="L9" s="239" t="s">
        <v>22</v>
      </c>
      <c r="M9" s="240"/>
      <c r="N9" s="241"/>
      <c r="O9">
        <f>SUM(F9:I9)</f>
        <v>2</v>
      </c>
      <c r="P9" s="63"/>
      <c r="Q9" s="63"/>
      <c r="R9" s="63"/>
      <c r="S9" s="63"/>
      <c r="T9" s="63"/>
    </row>
    <row r="10" spans="1:20" ht="15" thickBot="1" x14ac:dyDescent="0.35">
      <c r="A10" s="108">
        <v>2</v>
      </c>
      <c r="B10" s="25" t="s">
        <v>116</v>
      </c>
      <c r="C10" s="29" t="s">
        <v>204</v>
      </c>
      <c r="D10" s="30" t="s">
        <v>16</v>
      </c>
      <c r="E10" s="123">
        <v>3</v>
      </c>
      <c r="F10" s="135">
        <v>1</v>
      </c>
      <c r="G10" s="135">
        <v>1</v>
      </c>
      <c r="H10" s="135"/>
      <c r="I10" s="135"/>
      <c r="J10" s="31">
        <f>SUM(F10:I10)*14</f>
        <v>28</v>
      </c>
      <c r="K10" s="31">
        <f>E10*25-J10</f>
        <v>47</v>
      </c>
      <c r="L10" s="239" t="s">
        <v>21</v>
      </c>
      <c r="M10" s="240"/>
      <c r="N10" s="241"/>
      <c r="O10">
        <f t="shared" ref="O10:O15" si="0">SUM(F10:I10)</f>
        <v>2</v>
      </c>
      <c r="P10" s="63"/>
      <c r="Q10" s="63"/>
      <c r="R10" s="63"/>
      <c r="S10" s="63"/>
      <c r="T10" s="63"/>
    </row>
    <row r="11" spans="1:20" ht="28.8" x14ac:dyDescent="0.3">
      <c r="A11" s="108">
        <v>3</v>
      </c>
      <c r="B11" s="25" t="s">
        <v>117</v>
      </c>
      <c r="C11" s="29" t="s">
        <v>66</v>
      </c>
      <c r="D11" s="30" t="s">
        <v>16</v>
      </c>
      <c r="E11" s="136">
        <v>3</v>
      </c>
      <c r="F11" s="137">
        <v>2</v>
      </c>
      <c r="G11" s="137">
        <v>1</v>
      </c>
      <c r="H11" s="137"/>
      <c r="I11" s="137"/>
      <c r="J11" s="31">
        <f>SUM(F11:I11)*14</f>
        <v>42</v>
      </c>
      <c r="K11" s="31">
        <f>E11*25-J11</f>
        <v>33</v>
      </c>
      <c r="L11" s="239" t="s">
        <v>21</v>
      </c>
      <c r="M11" s="240"/>
      <c r="N11" s="241"/>
      <c r="O11">
        <f t="shared" si="0"/>
        <v>3</v>
      </c>
      <c r="P11" s="63"/>
      <c r="Q11" s="63"/>
      <c r="R11" s="63"/>
      <c r="S11" s="63"/>
      <c r="T11" s="63"/>
    </row>
    <row r="12" spans="1:20" ht="15" thickBot="1" x14ac:dyDescent="0.35">
      <c r="A12" s="108">
        <v>4</v>
      </c>
      <c r="B12" s="25" t="s">
        <v>118</v>
      </c>
      <c r="C12" s="29" t="s">
        <v>67</v>
      </c>
      <c r="D12" s="30" t="s">
        <v>16</v>
      </c>
      <c r="E12" s="123">
        <v>3</v>
      </c>
      <c r="F12" s="135">
        <v>2</v>
      </c>
      <c r="G12" s="135">
        <v>1</v>
      </c>
      <c r="H12" s="135"/>
      <c r="I12" s="135"/>
      <c r="J12" s="31">
        <f t="shared" ref="J12:J15" si="1">SUM(F12:I12)*14</f>
        <v>42</v>
      </c>
      <c r="K12" s="31">
        <f t="shared" ref="K12:K15" si="2">E12*25-J12</f>
        <v>33</v>
      </c>
      <c r="L12" s="239" t="s">
        <v>21</v>
      </c>
      <c r="M12" s="240"/>
      <c r="N12" s="241"/>
      <c r="O12">
        <f t="shared" si="0"/>
        <v>3</v>
      </c>
      <c r="P12" s="63"/>
      <c r="Q12" s="63"/>
      <c r="R12" s="63"/>
      <c r="S12" s="63"/>
      <c r="T12" s="63"/>
    </row>
    <row r="13" spans="1:20" x14ac:dyDescent="0.3">
      <c r="A13" s="108">
        <v>5</v>
      </c>
      <c r="B13" s="25" t="s">
        <v>119</v>
      </c>
      <c r="C13" s="29" t="s">
        <v>224</v>
      </c>
      <c r="D13" s="30" t="s">
        <v>16</v>
      </c>
      <c r="E13" s="136">
        <v>3</v>
      </c>
      <c r="F13" s="137">
        <v>1</v>
      </c>
      <c r="G13" s="137">
        <v>1</v>
      </c>
      <c r="H13" s="137"/>
      <c r="I13" s="137"/>
      <c r="J13" s="31">
        <f>SUM(F13:I13)*14</f>
        <v>28</v>
      </c>
      <c r="K13" s="31">
        <f t="shared" si="2"/>
        <v>47</v>
      </c>
      <c r="L13" s="239" t="s">
        <v>21</v>
      </c>
      <c r="M13" s="240"/>
      <c r="N13" s="241"/>
      <c r="O13">
        <f t="shared" si="0"/>
        <v>2</v>
      </c>
      <c r="P13" s="63"/>
      <c r="Q13" s="63"/>
      <c r="R13" s="63"/>
      <c r="S13" s="63"/>
      <c r="T13" s="63"/>
    </row>
    <row r="14" spans="1:20" ht="19.8" customHeight="1" thickBot="1" x14ac:dyDescent="0.35">
      <c r="A14" s="108">
        <v>6</v>
      </c>
      <c r="B14" s="25" t="s">
        <v>120</v>
      </c>
      <c r="C14" s="29" t="s">
        <v>277</v>
      </c>
      <c r="D14" s="30" t="s">
        <v>16</v>
      </c>
      <c r="E14" s="123">
        <v>4</v>
      </c>
      <c r="F14" s="135">
        <v>2</v>
      </c>
      <c r="G14" s="135">
        <v>1</v>
      </c>
      <c r="H14" s="135"/>
      <c r="I14" s="135"/>
      <c r="J14" s="31">
        <f t="shared" si="1"/>
        <v>42</v>
      </c>
      <c r="K14" s="31">
        <f t="shared" si="2"/>
        <v>58</v>
      </c>
      <c r="L14" s="239" t="s">
        <v>21</v>
      </c>
      <c r="M14" s="240"/>
      <c r="N14" s="241"/>
      <c r="O14">
        <f t="shared" si="0"/>
        <v>3</v>
      </c>
      <c r="P14" s="63"/>
      <c r="Q14" s="63"/>
      <c r="R14" s="63"/>
      <c r="S14" s="63"/>
      <c r="T14" s="63"/>
    </row>
    <row r="15" spans="1:20" ht="13.2" customHeight="1" x14ac:dyDescent="0.3">
      <c r="A15" s="108">
        <v>7</v>
      </c>
      <c r="B15" s="25" t="s">
        <v>121</v>
      </c>
      <c r="C15" s="29" t="s">
        <v>225</v>
      </c>
      <c r="D15" s="30" t="s">
        <v>16</v>
      </c>
      <c r="E15" s="136">
        <v>3</v>
      </c>
      <c r="F15" s="137"/>
      <c r="G15" s="137">
        <v>3</v>
      </c>
      <c r="H15" s="137"/>
      <c r="I15" s="137"/>
      <c r="J15" s="31">
        <f t="shared" si="1"/>
        <v>42</v>
      </c>
      <c r="K15" s="31">
        <f t="shared" si="2"/>
        <v>33</v>
      </c>
      <c r="L15" s="239" t="s">
        <v>21</v>
      </c>
      <c r="M15" s="240"/>
      <c r="N15" s="241"/>
      <c r="O15">
        <f t="shared" si="0"/>
        <v>3</v>
      </c>
      <c r="P15" s="63"/>
      <c r="Q15" s="63"/>
      <c r="R15" s="63"/>
      <c r="S15" s="63"/>
      <c r="T15" s="63"/>
    </row>
    <row r="16" spans="1:20" ht="15" thickBot="1" x14ac:dyDescent="0.35">
      <c r="A16" s="109">
        <v>9</v>
      </c>
      <c r="B16" s="37" t="s">
        <v>123</v>
      </c>
      <c r="C16" s="33" t="s">
        <v>308</v>
      </c>
      <c r="D16" s="157" t="s">
        <v>16</v>
      </c>
      <c r="E16" s="37">
        <v>2</v>
      </c>
      <c r="F16" s="135"/>
      <c r="G16" s="135"/>
      <c r="H16" s="135"/>
      <c r="I16" s="135">
        <v>2</v>
      </c>
      <c r="J16" s="36">
        <f t="shared" ref="J16" si="3">SUM(F16:I16)*14</f>
        <v>28</v>
      </c>
      <c r="K16" s="36">
        <f t="shared" ref="K16" si="4">E16*25-J16</f>
        <v>22</v>
      </c>
      <c r="L16" s="239" t="s">
        <v>22</v>
      </c>
      <c r="M16" s="240"/>
      <c r="N16" s="241"/>
      <c r="O16">
        <f>SUM(F16:I16)</f>
        <v>2</v>
      </c>
      <c r="P16" s="63"/>
      <c r="Q16" s="63"/>
      <c r="R16" s="63"/>
      <c r="S16" s="63"/>
      <c r="T16" s="63"/>
    </row>
    <row r="17" spans="1:21" ht="14.4" customHeight="1" thickBot="1" x14ac:dyDescent="0.35">
      <c r="A17" s="236" t="s">
        <v>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54"/>
      <c r="M17" s="254"/>
      <c r="N17" s="255"/>
      <c r="P17" s="63"/>
      <c r="Q17" s="63"/>
      <c r="R17" s="63"/>
      <c r="S17" s="63"/>
      <c r="T17" s="63"/>
    </row>
    <row r="18" spans="1:21" ht="15" customHeight="1" x14ac:dyDescent="0.3">
      <c r="A18" s="106">
        <v>10</v>
      </c>
      <c r="B18" s="41" t="s">
        <v>124</v>
      </c>
      <c r="C18" s="21" t="s">
        <v>69</v>
      </c>
      <c r="D18" s="318" t="s">
        <v>20</v>
      </c>
      <c r="E18" s="319">
        <v>2</v>
      </c>
      <c r="F18" s="320"/>
      <c r="G18" s="312">
        <v>2</v>
      </c>
      <c r="H18" s="312"/>
      <c r="I18" s="312"/>
      <c r="J18" s="312">
        <f>SUM(F18:I18)*14</f>
        <v>28</v>
      </c>
      <c r="K18" s="312">
        <f>E18*25-J18</f>
        <v>22</v>
      </c>
      <c r="L18" s="262" t="s">
        <v>22</v>
      </c>
      <c r="M18" s="263"/>
      <c r="N18" s="264"/>
      <c r="O18" s="300">
        <f>SUM(F18:I18)</f>
        <v>2</v>
      </c>
      <c r="P18" s="63"/>
      <c r="Q18" s="63"/>
      <c r="R18" s="63"/>
      <c r="S18" s="63"/>
      <c r="T18" s="63"/>
    </row>
    <row r="19" spans="1:21" ht="15" customHeight="1" thickBot="1" x14ac:dyDescent="0.35">
      <c r="A19" s="109">
        <v>11</v>
      </c>
      <c r="B19" s="37" t="s">
        <v>125</v>
      </c>
      <c r="C19" s="33" t="s">
        <v>70</v>
      </c>
      <c r="D19" s="318"/>
      <c r="E19" s="306"/>
      <c r="F19" s="317"/>
      <c r="G19" s="309"/>
      <c r="H19" s="309"/>
      <c r="I19" s="309"/>
      <c r="J19" s="309"/>
      <c r="K19" s="309"/>
      <c r="L19" s="265"/>
      <c r="M19" s="266"/>
      <c r="N19" s="267"/>
      <c r="O19" s="300"/>
      <c r="P19" s="63"/>
      <c r="Q19" s="63"/>
      <c r="R19" s="63"/>
      <c r="S19" s="63"/>
      <c r="T19" s="63"/>
    </row>
    <row r="20" spans="1:21" ht="15" customHeight="1" x14ac:dyDescent="0.3">
      <c r="A20" s="139">
        <v>12</v>
      </c>
      <c r="B20" s="140" t="s">
        <v>272</v>
      </c>
      <c r="C20" s="46" t="s">
        <v>97</v>
      </c>
      <c r="D20" s="301" t="s">
        <v>20</v>
      </c>
      <c r="E20" s="303">
        <v>2</v>
      </c>
      <c r="F20" s="303">
        <v>1</v>
      </c>
      <c r="G20" s="305"/>
      <c r="H20" s="293"/>
      <c r="I20" s="293"/>
      <c r="J20" s="293">
        <f>SUM(F20:I20)*14</f>
        <v>14</v>
      </c>
      <c r="K20" s="293">
        <f t="shared" ref="K20" si="5">E20*25-J20</f>
        <v>36</v>
      </c>
      <c r="L20" s="294" t="s">
        <v>21</v>
      </c>
      <c r="M20" s="295"/>
      <c r="N20" s="296"/>
      <c r="O20" s="300">
        <f>SUM(F20:I20)</f>
        <v>1</v>
      </c>
      <c r="P20" s="63"/>
      <c r="Q20" s="63"/>
      <c r="R20" s="63"/>
      <c r="S20" s="63"/>
      <c r="T20" s="63"/>
    </row>
    <row r="21" spans="1:21" ht="15" customHeight="1" thickBot="1" x14ac:dyDescent="0.35">
      <c r="A21" s="111">
        <v>13</v>
      </c>
      <c r="B21" s="75" t="s">
        <v>273</v>
      </c>
      <c r="C21" s="48" t="s">
        <v>90</v>
      </c>
      <c r="D21" s="302"/>
      <c r="E21" s="304"/>
      <c r="F21" s="304"/>
      <c r="G21" s="305"/>
      <c r="H21" s="293"/>
      <c r="I21" s="293"/>
      <c r="J21" s="293"/>
      <c r="K21" s="293"/>
      <c r="L21" s="297"/>
      <c r="M21" s="298"/>
      <c r="N21" s="299"/>
      <c r="O21" s="300"/>
      <c r="P21" s="63"/>
      <c r="Q21" s="63"/>
      <c r="R21" s="63"/>
      <c r="S21" s="63"/>
      <c r="T21" s="63"/>
    </row>
    <row r="22" spans="1:21" ht="15" customHeight="1" x14ac:dyDescent="0.3">
      <c r="A22" s="106">
        <v>12</v>
      </c>
      <c r="B22" s="41" t="s">
        <v>126</v>
      </c>
      <c r="C22" s="21" t="s">
        <v>71</v>
      </c>
      <c r="D22" s="318" t="s">
        <v>16</v>
      </c>
      <c r="E22" s="315">
        <v>2</v>
      </c>
      <c r="F22" s="316"/>
      <c r="G22" s="308">
        <v>2</v>
      </c>
      <c r="H22" s="308"/>
      <c r="I22" s="308"/>
      <c r="J22" s="308">
        <f>SUM(F22:I22)*14</f>
        <v>28</v>
      </c>
      <c r="K22" s="308">
        <f>E22*25-J22</f>
        <v>22</v>
      </c>
      <c r="L22" s="262" t="s">
        <v>22</v>
      </c>
      <c r="M22" s="263"/>
      <c r="N22" s="264"/>
      <c r="O22" s="300">
        <f>SUM(F22:I22)</f>
        <v>2</v>
      </c>
      <c r="P22" s="63"/>
      <c r="Q22" s="63"/>
      <c r="R22" s="63"/>
      <c r="S22" s="63"/>
      <c r="T22" s="63"/>
    </row>
    <row r="23" spans="1:21" ht="15" customHeight="1" thickBot="1" x14ac:dyDescent="0.35">
      <c r="A23" s="111">
        <v>13</v>
      </c>
      <c r="B23" s="25" t="s">
        <v>127</v>
      </c>
      <c r="C23" s="29" t="s">
        <v>68</v>
      </c>
      <c r="D23" s="314"/>
      <c r="E23" s="306"/>
      <c r="F23" s="317"/>
      <c r="G23" s="309"/>
      <c r="H23" s="309"/>
      <c r="I23" s="309"/>
      <c r="J23" s="309"/>
      <c r="K23" s="309"/>
      <c r="L23" s="265"/>
      <c r="M23" s="266"/>
      <c r="N23" s="267"/>
      <c r="O23" s="300"/>
      <c r="P23" s="63"/>
      <c r="Q23" s="63"/>
      <c r="R23" s="63"/>
      <c r="S23" s="63"/>
      <c r="T23" s="63"/>
    </row>
    <row r="24" spans="1:21" x14ac:dyDescent="0.3">
      <c r="A24" s="330" t="s">
        <v>23</v>
      </c>
      <c r="B24" s="216"/>
      <c r="C24" s="216"/>
      <c r="D24" s="53" t="s">
        <v>24</v>
      </c>
      <c r="E24" s="331">
        <f t="shared" ref="E24:K24" si="6">SUM(E9:E23)</f>
        <v>30</v>
      </c>
      <c r="F24" s="55">
        <f t="shared" si="6"/>
        <v>10</v>
      </c>
      <c r="G24" s="56">
        <f t="shared" si="6"/>
        <v>13</v>
      </c>
      <c r="H24" s="56">
        <f t="shared" si="6"/>
        <v>0</v>
      </c>
      <c r="I24" s="56">
        <f t="shared" si="6"/>
        <v>2</v>
      </c>
      <c r="J24" s="333">
        <f t="shared" si="6"/>
        <v>350</v>
      </c>
      <c r="K24" s="333">
        <f t="shared" si="6"/>
        <v>400</v>
      </c>
      <c r="L24" s="56" t="s">
        <v>25</v>
      </c>
      <c r="M24" s="334" t="s">
        <v>26</v>
      </c>
      <c r="N24" s="334"/>
      <c r="P24" s="63"/>
      <c r="Q24" s="63"/>
      <c r="R24" s="63"/>
      <c r="S24" s="63"/>
      <c r="T24" s="63"/>
    </row>
    <row r="25" spans="1:21" ht="15" thickBot="1" x14ac:dyDescent="0.35">
      <c r="A25" s="330"/>
      <c r="B25" s="216"/>
      <c r="C25" s="216"/>
      <c r="D25" s="58" t="s">
        <v>27</v>
      </c>
      <c r="E25" s="332"/>
      <c r="F25" s="60">
        <f>COUNT(F9:F23)</f>
        <v>7</v>
      </c>
      <c r="G25" s="57">
        <f>COUNT(G9:G23)</f>
        <v>9</v>
      </c>
      <c r="H25" s="57">
        <f>COUNT(H9:H23)</f>
        <v>0</v>
      </c>
      <c r="I25" s="57">
        <f>COUNT(I9:I23)</f>
        <v>1</v>
      </c>
      <c r="J25" s="322"/>
      <c r="K25" s="322"/>
      <c r="L25" s="61">
        <f>COUNTIF(L1:L24,"=E")</f>
        <v>7</v>
      </c>
      <c r="M25" s="293">
        <f>COUNTIF(L1:L24,"=V")</f>
        <v>4</v>
      </c>
      <c r="N25" s="293"/>
      <c r="P25" s="63" t="s">
        <v>257</v>
      </c>
      <c r="Q25" s="63" t="s">
        <v>258</v>
      </c>
      <c r="R25" s="63" t="s">
        <v>259</v>
      </c>
      <c r="S25" s="63"/>
      <c r="T25" s="63"/>
    </row>
    <row r="26" spans="1:21" ht="15" customHeight="1" thickBot="1" x14ac:dyDescent="0.35">
      <c r="A26" s="283" t="s">
        <v>54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1"/>
      <c r="N26" s="282"/>
      <c r="P26" s="63">
        <f>SUM(O10:O12, O22, O16)</f>
        <v>12</v>
      </c>
      <c r="Q26" s="63">
        <f>SUM(O13:O15)</f>
        <v>8</v>
      </c>
      <c r="R26" s="63">
        <f>SUM(O9, O18, O20)</f>
        <v>5</v>
      </c>
      <c r="S26" s="63"/>
      <c r="T26" s="63"/>
    </row>
    <row r="27" spans="1:21" ht="15" customHeight="1" thickBot="1" x14ac:dyDescent="0.35">
      <c r="A27" s="158">
        <v>14</v>
      </c>
      <c r="B27" s="62" t="s">
        <v>128</v>
      </c>
      <c r="C27" s="151" t="s">
        <v>207</v>
      </c>
      <c r="D27" s="66" t="s">
        <v>15</v>
      </c>
      <c r="E27" s="145">
        <v>2</v>
      </c>
      <c r="F27" s="68">
        <v>2</v>
      </c>
      <c r="G27" s="69"/>
      <c r="H27" s="69"/>
      <c r="I27" s="69"/>
      <c r="J27" s="69">
        <f t="shared" ref="J27:J30" si="7">SUM(F27:I27)*14</f>
        <v>28</v>
      </c>
      <c r="K27" s="69">
        <f t="shared" ref="K27:K30" si="8">E27*25-J27</f>
        <v>22</v>
      </c>
      <c r="L27" s="328" t="s">
        <v>22</v>
      </c>
      <c r="M27" s="329"/>
      <c r="N27" s="305"/>
      <c r="P27" s="63"/>
      <c r="Q27" s="73"/>
      <c r="R27" s="63"/>
      <c r="S27" s="63"/>
      <c r="T27" s="63"/>
    </row>
    <row r="28" spans="1:21" ht="15" customHeight="1" thickBot="1" x14ac:dyDescent="0.35">
      <c r="A28" s="158">
        <v>15</v>
      </c>
      <c r="B28" s="159" t="s">
        <v>129</v>
      </c>
      <c r="C28" s="48" t="s">
        <v>208</v>
      </c>
      <c r="D28" s="22" t="s">
        <v>15</v>
      </c>
      <c r="E28" s="42">
        <v>2</v>
      </c>
      <c r="F28" s="68">
        <v>2</v>
      </c>
      <c r="G28" s="69"/>
      <c r="H28" s="69"/>
      <c r="I28" s="69"/>
      <c r="J28" s="79">
        <f t="shared" si="7"/>
        <v>28</v>
      </c>
      <c r="K28" s="79">
        <f t="shared" si="8"/>
        <v>22</v>
      </c>
      <c r="L28" s="328" t="s">
        <v>22</v>
      </c>
      <c r="M28" s="329"/>
      <c r="N28" s="305"/>
      <c r="P28" s="63"/>
      <c r="Q28" s="73"/>
      <c r="R28" s="121"/>
      <c r="S28" s="121"/>
      <c r="T28" s="121"/>
    </row>
    <row r="29" spans="1:21" ht="15" customHeight="1" thickBot="1" x14ac:dyDescent="0.35">
      <c r="A29" s="109">
        <v>8</v>
      </c>
      <c r="B29" s="25" t="s">
        <v>122</v>
      </c>
      <c r="C29" s="29" t="s">
        <v>200</v>
      </c>
      <c r="D29" s="34" t="s">
        <v>15</v>
      </c>
      <c r="E29" s="123">
        <v>3</v>
      </c>
      <c r="F29" s="135"/>
      <c r="G29" s="135">
        <v>1</v>
      </c>
      <c r="H29" s="135"/>
      <c r="I29" s="135"/>
      <c r="J29" s="36">
        <f t="shared" ref="J29" si="9">SUM(F29:I29)*14</f>
        <v>14</v>
      </c>
      <c r="K29" s="36">
        <f t="shared" si="8"/>
        <v>61</v>
      </c>
      <c r="L29" s="239" t="s">
        <v>22</v>
      </c>
      <c r="M29" s="240"/>
      <c r="N29" s="241"/>
      <c r="O29">
        <f>SUM(F29:I29)</f>
        <v>1</v>
      </c>
      <c r="P29" s="63"/>
      <c r="Q29" s="63"/>
      <c r="R29" s="63"/>
      <c r="S29" s="63"/>
      <c r="T29" s="63"/>
    </row>
    <row r="30" spans="1:21" ht="43.8" thickBot="1" x14ac:dyDescent="0.35">
      <c r="A30" s="74">
        <v>16</v>
      </c>
      <c r="B30" s="159" t="s">
        <v>130</v>
      </c>
      <c r="C30" s="48" t="s">
        <v>40</v>
      </c>
      <c r="D30" s="76" t="s">
        <v>15</v>
      </c>
      <c r="E30" s="71">
        <v>5</v>
      </c>
      <c r="F30" s="78">
        <v>2</v>
      </c>
      <c r="G30" s="79">
        <v>2</v>
      </c>
      <c r="H30" s="79"/>
      <c r="I30" s="79"/>
      <c r="J30" s="79">
        <f t="shared" si="7"/>
        <v>56</v>
      </c>
      <c r="K30" s="79">
        <f t="shared" si="8"/>
        <v>69</v>
      </c>
      <c r="L30" s="328" t="s">
        <v>21</v>
      </c>
      <c r="M30" s="329"/>
      <c r="N30" s="305"/>
      <c r="P30" s="63"/>
      <c r="Q30" s="73"/>
      <c r="R30" s="63"/>
      <c r="S30" s="63"/>
      <c r="T30" s="63"/>
      <c r="U30" s="153"/>
    </row>
    <row r="31" spans="1:21" ht="15.75" customHeight="1" thickBot="1" x14ac:dyDescent="0.35">
      <c r="A31" s="160">
        <v>17</v>
      </c>
      <c r="B31" s="161" t="s">
        <v>131</v>
      </c>
      <c r="C31" s="48" t="s">
        <v>41</v>
      </c>
      <c r="D31" s="3" t="s">
        <v>295</v>
      </c>
      <c r="E31" s="162">
        <v>3</v>
      </c>
      <c r="F31" s="89"/>
      <c r="G31" s="89"/>
      <c r="H31" s="89"/>
      <c r="I31" s="89"/>
      <c r="J31" s="242" t="s">
        <v>294</v>
      </c>
      <c r="K31" s="243"/>
      <c r="L31" s="328" t="s">
        <v>22</v>
      </c>
      <c r="M31" s="329"/>
      <c r="N31" s="305"/>
      <c r="P31" s="63"/>
      <c r="Q31" s="73"/>
      <c r="R31" s="63"/>
      <c r="S31" s="63"/>
      <c r="T31" s="63"/>
    </row>
    <row r="32" spans="1:21" ht="15.75" customHeight="1" thickBot="1" x14ac:dyDescent="0.35">
      <c r="B32" s="15"/>
      <c r="C32" s="51"/>
      <c r="D32" s="15"/>
      <c r="E32" s="15"/>
      <c r="F32" s="15"/>
      <c r="G32" s="15"/>
      <c r="H32" s="15"/>
      <c r="I32" s="15"/>
      <c r="J32" s="15"/>
      <c r="K32" s="15"/>
      <c r="L32" s="15"/>
      <c r="M32" s="15"/>
      <c r="P32" s="38"/>
      <c r="Q32" s="73"/>
      <c r="R32" s="81"/>
      <c r="S32" s="81"/>
      <c r="T32" s="81"/>
    </row>
    <row r="33" spans="1:20" ht="15.75" customHeight="1" x14ac:dyDescent="0.3">
      <c r="B33" s="223" t="s">
        <v>30</v>
      </c>
      <c r="C33" s="163" t="s">
        <v>31</v>
      </c>
      <c r="D33" s="226">
        <f>SUM(F9:I16)</f>
        <v>20</v>
      </c>
      <c r="E33" s="227"/>
      <c r="F33" s="227"/>
      <c r="G33" s="227"/>
      <c r="H33" s="227"/>
      <c r="I33" s="227"/>
      <c r="J33" s="227"/>
      <c r="K33" s="227"/>
      <c r="L33" s="227"/>
      <c r="M33" s="228"/>
      <c r="O33" s="91" t="s">
        <v>260</v>
      </c>
      <c r="P33" s="92">
        <f>SUM(D33, D34)</f>
        <v>25</v>
      </c>
      <c r="Q33" s="92">
        <f>SUM(P26, Q26, R26)</f>
        <v>25</v>
      </c>
      <c r="R33" s="81"/>
      <c r="S33" s="81"/>
      <c r="T33" s="81"/>
    </row>
    <row r="34" spans="1:20" ht="15.75" customHeight="1" x14ac:dyDescent="0.3">
      <c r="B34" s="224"/>
      <c r="C34" s="164" t="s">
        <v>32</v>
      </c>
      <c r="D34" s="229">
        <f>SUM(F18:I23)</f>
        <v>5</v>
      </c>
      <c r="E34" s="230"/>
      <c r="F34" s="230"/>
      <c r="G34" s="230"/>
      <c r="H34" s="230"/>
      <c r="I34" s="230"/>
      <c r="J34" s="230"/>
      <c r="K34" s="230"/>
      <c r="L34" s="230"/>
      <c r="M34" s="231"/>
      <c r="P34" s="38"/>
      <c r="Q34" s="73"/>
      <c r="R34" s="81"/>
      <c r="S34" s="81"/>
      <c r="T34" s="81"/>
    </row>
    <row r="35" spans="1:20" ht="15.75" customHeight="1" thickBot="1" x14ac:dyDescent="0.35">
      <c r="B35" s="225"/>
      <c r="C35" s="165" t="s">
        <v>33</v>
      </c>
      <c r="D35" s="232">
        <f>SUM(F27:I31)</f>
        <v>9</v>
      </c>
      <c r="E35" s="233"/>
      <c r="F35" s="233"/>
      <c r="G35" s="233"/>
      <c r="H35" s="233"/>
      <c r="I35" s="233"/>
      <c r="J35" s="233"/>
      <c r="K35" s="233"/>
      <c r="L35" s="233"/>
      <c r="M35" s="234"/>
      <c r="P35" s="38"/>
      <c r="Q35" s="73"/>
      <c r="R35" s="81"/>
      <c r="S35" s="81"/>
      <c r="T35" s="81"/>
    </row>
    <row r="36" spans="1:20" s="103" customFormat="1" ht="15.75" customHeight="1" x14ac:dyDescent="0.2">
      <c r="A36" s="100"/>
      <c r="B36" s="96"/>
      <c r="C36" s="155"/>
      <c r="D36" s="96"/>
      <c r="E36" s="96"/>
      <c r="F36" s="96"/>
      <c r="G36" s="96"/>
      <c r="H36" s="96"/>
      <c r="I36" s="96"/>
      <c r="J36" s="96"/>
      <c r="K36" s="96"/>
      <c r="L36" s="96"/>
      <c r="M36" s="96"/>
      <c r="P36" s="126"/>
      <c r="Q36" s="127"/>
      <c r="R36" s="128"/>
      <c r="S36" s="128"/>
      <c r="T36" s="128"/>
    </row>
    <row r="37" spans="1:20" ht="18" customHeight="1" x14ac:dyDescent="0.3">
      <c r="B37" s="6" t="s">
        <v>34</v>
      </c>
      <c r="C37" s="156"/>
      <c r="D37" s="15"/>
      <c r="E37" s="216" t="s">
        <v>35</v>
      </c>
      <c r="F37" s="216"/>
      <c r="G37" s="6"/>
      <c r="H37" s="15"/>
      <c r="I37" s="15"/>
      <c r="J37" s="235" t="s">
        <v>36</v>
      </c>
      <c r="K37" s="235"/>
      <c r="L37" s="235"/>
      <c r="M37" s="235"/>
      <c r="P37" s="13"/>
      <c r="Q37" s="73"/>
      <c r="R37" s="217"/>
      <c r="S37" s="217"/>
      <c r="T37" s="217"/>
    </row>
    <row r="38" spans="1:20" ht="15" customHeight="1" x14ac:dyDescent="0.3">
      <c r="B38" s="218" t="s">
        <v>37</v>
      </c>
      <c r="C38" s="218"/>
      <c r="D38" s="219" t="s">
        <v>64</v>
      </c>
      <c r="E38" s="219"/>
      <c r="F38" s="219"/>
      <c r="G38" s="219"/>
      <c r="H38" s="219"/>
      <c r="I38" s="219"/>
      <c r="J38" s="220" t="s">
        <v>63</v>
      </c>
      <c r="K38" s="220"/>
      <c r="L38" s="220"/>
      <c r="M38" s="220"/>
      <c r="P38" s="13"/>
      <c r="Q38" s="73"/>
      <c r="R38" s="13"/>
      <c r="S38" s="13"/>
      <c r="T38" s="13"/>
    </row>
    <row r="39" spans="1:20" ht="15" customHeight="1" x14ac:dyDescent="0.3">
      <c r="B39" s="15"/>
      <c r="C39" s="51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51"/>
      <c r="D40" s="15"/>
      <c r="E40" s="15"/>
      <c r="F40" s="15"/>
      <c r="G40" s="15"/>
      <c r="H40" s="15"/>
      <c r="I40" s="15"/>
      <c r="J40" s="15"/>
      <c r="K40" s="15"/>
      <c r="L40" s="15"/>
      <c r="P40" s="97"/>
      <c r="Q40" s="73"/>
      <c r="R40" s="13"/>
      <c r="S40" s="13"/>
      <c r="T40" s="13"/>
    </row>
    <row r="41" spans="1:20" x14ac:dyDescent="0.3">
      <c r="B41" s="15"/>
      <c r="C41" s="51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51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51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51"/>
      <c r="D44" s="15"/>
      <c r="E44" s="15"/>
      <c r="F44" s="15"/>
      <c r="G44" s="15"/>
      <c r="H44" s="15"/>
      <c r="I44" s="15"/>
      <c r="J44" s="15"/>
      <c r="K44" s="15"/>
      <c r="L44" s="15"/>
    </row>
    <row r="45" spans="1:20" x14ac:dyDescent="0.3">
      <c r="B45" s="15"/>
      <c r="C45" s="51"/>
      <c r="D45" s="15"/>
      <c r="E45" s="15"/>
      <c r="F45" s="15"/>
      <c r="G45" s="15"/>
      <c r="H45" s="15"/>
      <c r="I45" s="15"/>
      <c r="J45" s="15"/>
      <c r="K45" s="15"/>
      <c r="L45" s="15"/>
    </row>
    <row r="46" spans="1:20" ht="15" customHeight="1" x14ac:dyDescent="0.3">
      <c r="B46" s="15"/>
      <c r="C46" s="51"/>
      <c r="H46" s="6"/>
      <c r="I46" s="6"/>
      <c r="J46" s="15"/>
      <c r="K46" s="15"/>
      <c r="L46" s="15"/>
    </row>
    <row r="47" spans="1:20" ht="15" customHeight="1" x14ac:dyDescent="0.3">
      <c r="B47" s="15"/>
      <c r="C47" s="51"/>
      <c r="H47" s="6"/>
      <c r="I47" s="6"/>
      <c r="J47" s="15"/>
      <c r="K47" s="15"/>
      <c r="L47" s="15"/>
    </row>
    <row r="48" spans="1:20" x14ac:dyDescent="0.3">
      <c r="B48" s="15"/>
      <c r="C48" s="51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51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51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51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51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51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51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A55" s="221" t="s">
        <v>55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</row>
    <row r="56" spans="1:13" x14ac:dyDescent="0.3">
      <c r="A56" s="222" t="s">
        <v>38</v>
      </c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</row>
    <row r="57" spans="1:13" x14ac:dyDescent="0.3">
      <c r="B57" s="15"/>
      <c r="C57" s="51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51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51"/>
      <c r="D59" s="6"/>
      <c r="E59" s="6"/>
      <c r="F59" s="6"/>
      <c r="G59" s="6"/>
      <c r="H59" s="15"/>
      <c r="I59" s="15"/>
      <c r="J59" s="15"/>
      <c r="K59" s="15"/>
      <c r="L59" s="15"/>
    </row>
    <row r="60" spans="1:13" x14ac:dyDescent="0.3">
      <c r="B60" s="15"/>
      <c r="C60" s="51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51"/>
      <c r="D61" s="15"/>
      <c r="E61" s="15"/>
      <c r="F61" s="15"/>
      <c r="G61" s="15"/>
      <c r="H61" s="15"/>
      <c r="I61" s="15"/>
      <c r="J61" s="15"/>
      <c r="K61" s="15"/>
      <c r="L61" s="15"/>
    </row>
    <row r="62" spans="1:13" x14ac:dyDescent="0.3">
      <c r="B62" s="15"/>
      <c r="C62" s="51"/>
      <c r="D62" s="15"/>
      <c r="E62" s="216"/>
      <c r="F62" s="216"/>
      <c r="G62" s="216"/>
      <c r="H62" s="15"/>
      <c r="I62" s="15"/>
      <c r="J62" s="15"/>
      <c r="K62" s="15"/>
      <c r="L62" s="15"/>
    </row>
    <row r="63" spans="1:13" x14ac:dyDescent="0.3">
      <c r="B63" s="15"/>
      <c r="C63" s="51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51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3">
      <c r="B65" s="15"/>
      <c r="C65" s="51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51"/>
      <c r="D66" s="15"/>
      <c r="E66" s="15"/>
      <c r="F66" s="15"/>
      <c r="G66" s="15"/>
      <c r="H66" s="15"/>
      <c r="I66" s="15"/>
      <c r="J66" s="15"/>
      <c r="K66" s="15"/>
      <c r="L66" s="15"/>
    </row>
  </sheetData>
  <sheetProtection formatCells="0" formatRows="0" insertRows="0" insertHyperlinks="0" deleteRows="0" sort="0" autoFilter="0" pivotTables="0"/>
  <protectedRanges>
    <protectedRange sqref="A16:H16 A9:N13 A18:XFD19 A22:XFD23 A20:A21 O20:XFD21 A15:N15 A14:B14 D14:N14 J16:N16 C27:XFD28 P9:XFD16 A27:B31 P29:XFD29" name="Editabil"/>
    <protectedRange sqref="O29 O9:O16" name="Editabil_2"/>
    <protectedRange sqref="B20:N21" name="Editabil_3"/>
    <protectedRange sqref="C14" name="Editabil_3_1"/>
    <protectedRange sqref="C3:G4 D2 K1:L2" name="Editabil_4"/>
    <protectedRange sqref="D38 J38" name="Editabil_6"/>
    <protectedRange sqref="F29:N29 C29:D29" name="Editabil_7"/>
    <protectedRange sqref="E29" name="Editabil_1_1"/>
  </protectedRanges>
  <mergeCells count="84">
    <mergeCell ref="O18:O19"/>
    <mergeCell ref="O22:O23"/>
    <mergeCell ref="A55:M55"/>
    <mergeCell ref="J18:J19"/>
    <mergeCell ref="K18:K19"/>
    <mergeCell ref="L18:N19"/>
    <mergeCell ref="D18:D19"/>
    <mergeCell ref="E18:E19"/>
    <mergeCell ref="F18:F19"/>
    <mergeCell ref="G18:G19"/>
    <mergeCell ref="H18:H19"/>
    <mergeCell ref="I18:I19"/>
    <mergeCell ref="D20:D21"/>
    <mergeCell ref="E20:E21"/>
    <mergeCell ref="K24:K25"/>
    <mergeCell ref="M24:N24"/>
    <mergeCell ref="M25:N25"/>
    <mergeCell ref="J37:M37"/>
    <mergeCell ref="L29:N29"/>
    <mergeCell ref="J31:K31"/>
    <mergeCell ref="R37:T37"/>
    <mergeCell ref="B38:C38"/>
    <mergeCell ref="D38:I38"/>
    <mergeCell ref="J38:M38"/>
    <mergeCell ref="E22:E23"/>
    <mergeCell ref="F22:F23"/>
    <mergeCell ref="G22:G23"/>
    <mergeCell ref="H22:H23"/>
    <mergeCell ref="I22:I23"/>
    <mergeCell ref="J22:J23"/>
    <mergeCell ref="D22:D23"/>
    <mergeCell ref="K22:K23"/>
    <mergeCell ref="L22:N23"/>
    <mergeCell ref="A24:C25"/>
    <mergeCell ref="E24:E25"/>
    <mergeCell ref="J24:J25"/>
    <mergeCell ref="E63:G63"/>
    <mergeCell ref="E37:F37"/>
    <mergeCell ref="E62:G62"/>
    <mergeCell ref="A26:N26"/>
    <mergeCell ref="L27:N27"/>
    <mergeCell ref="L28:N28"/>
    <mergeCell ref="L30:N30"/>
    <mergeCell ref="L31:N31"/>
    <mergeCell ref="B33:B35"/>
    <mergeCell ref="D33:M33"/>
    <mergeCell ref="D34:M34"/>
    <mergeCell ref="D35:M35"/>
    <mergeCell ref="A56:M56"/>
    <mergeCell ref="F20:F21"/>
    <mergeCell ref="G20:G21"/>
    <mergeCell ref="H20:H21"/>
    <mergeCell ref="I20:I21"/>
    <mergeCell ref="J20:J21"/>
    <mergeCell ref="L13:N13"/>
    <mergeCell ref="L14:N14"/>
    <mergeCell ref="L15:N15"/>
    <mergeCell ref="L16:N16"/>
    <mergeCell ref="A6:A7"/>
    <mergeCell ref="B6:B7"/>
    <mergeCell ref="C6:C7"/>
    <mergeCell ref="D6:D7"/>
    <mergeCell ref="E6:E7"/>
    <mergeCell ref="D1:H1"/>
    <mergeCell ref="K1:L1"/>
    <mergeCell ref="B2:C2"/>
    <mergeCell ref="D2:H2"/>
    <mergeCell ref="K2:L2"/>
    <mergeCell ref="K20:K21"/>
    <mergeCell ref="L20:N21"/>
    <mergeCell ref="O20:O21"/>
    <mergeCell ref="C3:G3"/>
    <mergeCell ref="K3:L3"/>
    <mergeCell ref="C4:G4"/>
    <mergeCell ref="K4:L4"/>
    <mergeCell ref="F6:I6"/>
    <mergeCell ref="J6:K6"/>
    <mergeCell ref="L6:N7"/>
    <mergeCell ref="A17:N17"/>
    <mergeCell ref="A8:N8"/>
    <mergeCell ref="L9:N9"/>
    <mergeCell ref="L10:N10"/>
    <mergeCell ref="L11:N11"/>
    <mergeCell ref="L12:N12"/>
  </mergeCells>
  <conditionalFormatting sqref="D1:D4">
    <cfRule type="cellIs" dxfId="432" priority="31" stopIfTrue="1" operator="equal">
      <formula>"DI"</formula>
    </cfRule>
    <cfRule type="cellIs" dxfId="431" priority="32" stopIfTrue="1" operator="equal">
      <formula>"DJ"</formula>
    </cfRule>
    <cfRule type="cellIs" dxfId="430" priority="33" stopIfTrue="1" operator="equal">
      <formula>"DM"</formula>
    </cfRule>
    <cfRule type="cellIs" dxfId="429" priority="34" stopIfTrue="1" operator="equal">
      <formula>"D"</formula>
    </cfRule>
  </conditionalFormatting>
  <conditionalFormatting sqref="D1:D7 D30:D54">
    <cfRule type="cellIs" dxfId="428" priority="40" operator="equal">
      <formula>"F"</formula>
    </cfRule>
    <cfRule type="cellIs" dxfId="427" priority="39" operator="equal">
      <formula>"C"</formula>
    </cfRule>
    <cfRule type="cellIs" dxfId="426" priority="38" operator="equal">
      <formula>"S"</formula>
    </cfRule>
    <cfRule type="cellIs" dxfId="425" priority="37" operator="equal">
      <formula>"SM"</formula>
    </cfRule>
    <cfRule type="cellIs" dxfId="424" priority="36" operator="equal">
      <formula>"SJ"</formula>
    </cfRule>
    <cfRule type="cellIs" dxfId="423" priority="35" operator="equal">
      <formula>"SI"</formula>
    </cfRule>
  </conditionalFormatting>
  <conditionalFormatting sqref="D5:D7 D18 D22 D24:D25 D39:D54">
    <cfRule type="cellIs" dxfId="422" priority="64" operator="equal">
      <formula>"DJ"</formula>
    </cfRule>
    <cfRule type="cellIs" dxfId="421" priority="63" operator="equal">
      <formula>"DM"</formula>
    </cfRule>
    <cfRule type="cellIs" dxfId="420" priority="62" operator="equal">
      <formula>"DI"</formula>
    </cfRule>
    <cfRule type="cellIs" dxfId="419" priority="65" operator="equal">
      <formula>"D"</formula>
    </cfRule>
  </conditionalFormatting>
  <conditionalFormatting sqref="D9:D16">
    <cfRule type="cellIs" dxfId="418" priority="13" operator="equal">
      <formula>"DJ"</formula>
    </cfRule>
    <cfRule type="cellIs" dxfId="417" priority="11" operator="equal">
      <formula>"DI"</formula>
    </cfRule>
    <cfRule type="cellIs" dxfId="416" priority="12" operator="equal">
      <formula>"DM"</formula>
    </cfRule>
    <cfRule type="cellIs" dxfId="415" priority="14" operator="equal">
      <formula>"D"</formula>
    </cfRule>
    <cfRule type="cellIs" dxfId="414" priority="15" operator="equal">
      <formula>"SI"</formula>
    </cfRule>
    <cfRule type="cellIs" dxfId="413" priority="16" operator="equal">
      <formula>"SM"</formula>
    </cfRule>
    <cfRule type="cellIs" dxfId="412" priority="17" operator="equal">
      <formula>"SJ"</formula>
    </cfRule>
    <cfRule type="cellIs" dxfId="411" priority="18" operator="equal">
      <formula>"S"</formula>
    </cfRule>
    <cfRule type="cellIs" dxfId="410" priority="19" operator="equal">
      <formula>"C"</formula>
    </cfRule>
    <cfRule type="cellIs" dxfId="409" priority="20" operator="equal">
      <formula>"F"</formula>
    </cfRule>
  </conditionalFormatting>
  <conditionalFormatting sqref="D18 D22 D24:D25">
    <cfRule type="cellIs" dxfId="408" priority="68" operator="equal">
      <formula>"SJ"</formula>
    </cfRule>
    <cfRule type="cellIs" dxfId="407" priority="69" operator="equal">
      <formula>"S"</formula>
    </cfRule>
    <cfRule type="cellIs" dxfId="406" priority="70" operator="equal">
      <formula>"C"</formula>
    </cfRule>
    <cfRule type="cellIs" dxfId="405" priority="71" operator="equal">
      <formula>"F"</formula>
    </cfRule>
    <cfRule type="cellIs" dxfId="404" priority="66" operator="equal">
      <formula>"SI"</formula>
    </cfRule>
    <cfRule type="cellIs" dxfId="403" priority="67" operator="equal">
      <formula>"SM"</formula>
    </cfRule>
  </conditionalFormatting>
  <conditionalFormatting sqref="D20">
    <cfRule type="cellIs" dxfId="402" priority="41" operator="equal">
      <formula>"DI"</formula>
    </cfRule>
    <cfRule type="cellIs" dxfId="401" priority="42" operator="equal">
      <formula>"DM"</formula>
    </cfRule>
    <cfRule type="cellIs" dxfId="400" priority="43" operator="equal">
      <formula>"DJ"</formula>
    </cfRule>
    <cfRule type="cellIs" dxfId="399" priority="44" operator="equal">
      <formula>"D"</formula>
    </cfRule>
    <cfRule type="cellIs" dxfId="398" priority="45" operator="equal">
      <formula>"SI"</formula>
    </cfRule>
    <cfRule type="cellIs" dxfId="397" priority="46" operator="equal">
      <formula>"SM"</formula>
    </cfRule>
    <cfRule type="cellIs" dxfId="396" priority="47" operator="equal">
      <formula>"SJ"</formula>
    </cfRule>
    <cfRule type="cellIs" dxfId="395" priority="48" operator="equal">
      <formula>"S"</formula>
    </cfRule>
    <cfRule type="cellIs" dxfId="394" priority="50" operator="equal">
      <formula>"F"</formula>
    </cfRule>
    <cfRule type="cellIs" dxfId="393" priority="51" operator="equal">
      <formula>"DS"</formula>
    </cfRule>
    <cfRule type="cellIs" dxfId="392" priority="49" operator="equal">
      <formula>"C"</formula>
    </cfRule>
  </conditionalFormatting>
  <conditionalFormatting sqref="D27:D29">
    <cfRule type="cellIs" dxfId="391" priority="9" operator="equal">
      <formula>"C"</formula>
    </cfRule>
    <cfRule type="cellIs" dxfId="390" priority="8" operator="equal">
      <formula>"S"</formula>
    </cfRule>
    <cfRule type="cellIs" dxfId="389" priority="6" operator="equal">
      <formula>"SM"</formula>
    </cfRule>
    <cfRule type="cellIs" dxfId="388" priority="5" operator="equal">
      <formula>"SI"</formula>
    </cfRule>
    <cfRule type="cellIs" dxfId="387" priority="7" operator="equal">
      <formula>"SJ"</formula>
    </cfRule>
    <cfRule type="cellIs" dxfId="386" priority="10" operator="equal">
      <formula>"F"</formula>
    </cfRule>
  </conditionalFormatting>
  <conditionalFormatting sqref="D27:D37">
    <cfRule type="cellIs" dxfId="385" priority="2" operator="equal">
      <formula>"DM"</formula>
    </cfRule>
    <cfRule type="cellIs" dxfId="384" priority="3" operator="equal">
      <formula>"DJ"</formula>
    </cfRule>
    <cfRule type="cellIs" dxfId="383" priority="4" operator="equal">
      <formula>"D"</formula>
    </cfRule>
    <cfRule type="cellIs" dxfId="382" priority="1" operator="equal">
      <formula>"DI"</formula>
    </cfRule>
  </conditionalFormatting>
  <conditionalFormatting sqref="D38">
    <cfRule type="cellIs" dxfId="381" priority="22" stopIfTrue="1" operator="equal">
      <formula>"DJ"</formula>
    </cfRule>
    <cfRule type="cellIs" dxfId="380" priority="24" stopIfTrue="1" operator="equal">
      <formula>"D"</formula>
    </cfRule>
    <cfRule type="cellIs" dxfId="379" priority="23" stopIfTrue="1" operator="equal">
      <formula>"DM"</formula>
    </cfRule>
    <cfRule type="cellIs" dxfId="378" priority="2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9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B625-676E-4317-AE27-31A9D60407D9}">
  <dimension ref="A1:T67"/>
  <sheetViews>
    <sheetView topLeftCell="A11" zoomScale="90" zoomScaleNormal="90" zoomScaleSheetLayoutView="70" workbookViewId="0">
      <selection activeCell="P31" sqref="P31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33203125" customWidth="1"/>
    <col min="11" max="11" width="10.77734375" customWidth="1"/>
    <col min="12" max="13" width="4.6640625" style="4" customWidth="1"/>
    <col min="14" max="14" width="3.109375" customWidth="1"/>
    <col min="17" max="17" width="10.7773437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52</v>
      </c>
      <c r="L2" s="218"/>
      <c r="P2" s="13"/>
      <c r="Q2" s="13"/>
      <c r="R2" s="13"/>
      <c r="S2" s="13"/>
      <c r="T2" s="1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39</v>
      </c>
      <c r="L3" s="218"/>
      <c r="P3" s="13"/>
      <c r="Q3" s="13"/>
      <c r="R3" s="13"/>
      <c r="S3" s="13"/>
      <c r="T3" s="1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13"/>
      <c r="Q4" s="13"/>
      <c r="R4" s="13"/>
      <c r="S4" s="13"/>
      <c r="T4" s="1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13"/>
      <c r="Q5" s="13"/>
      <c r="R5" s="13"/>
      <c r="S5" s="13"/>
      <c r="T5" s="1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323" t="s">
        <v>13</v>
      </c>
      <c r="K6" s="325"/>
      <c r="L6" s="326" t="s">
        <v>14</v>
      </c>
      <c r="M6" s="254"/>
      <c r="N6" s="255"/>
      <c r="P6" s="13"/>
      <c r="Q6" s="13"/>
      <c r="R6" s="13"/>
      <c r="S6" s="13"/>
      <c r="T6" s="1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327"/>
      <c r="M7" s="289"/>
      <c r="N7" s="290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78"/>
      <c r="M8" s="278"/>
      <c r="N8" s="279"/>
      <c r="P8" s="13"/>
      <c r="Q8" s="13"/>
      <c r="R8" s="13"/>
      <c r="S8" s="13"/>
      <c r="T8" s="13"/>
    </row>
    <row r="9" spans="1:20" ht="15" customHeight="1" x14ac:dyDescent="0.3">
      <c r="A9" s="108">
        <v>2</v>
      </c>
      <c r="B9" s="25" t="s">
        <v>132</v>
      </c>
      <c r="C9" s="29" t="s">
        <v>198</v>
      </c>
      <c r="D9" s="30" t="s">
        <v>16</v>
      </c>
      <c r="E9" s="25">
        <v>4</v>
      </c>
      <c r="F9" s="25">
        <v>2</v>
      </c>
      <c r="G9" s="25">
        <v>1</v>
      </c>
      <c r="H9" s="25"/>
      <c r="I9" s="25"/>
      <c r="J9" s="31">
        <f>SUM(F9:I9)*14</f>
        <v>42</v>
      </c>
      <c r="K9" s="31">
        <f>E9*25-J9</f>
        <v>58</v>
      </c>
      <c r="L9" s="239" t="s">
        <v>21</v>
      </c>
      <c r="M9" s="240"/>
      <c r="N9" s="241"/>
      <c r="O9" s="13">
        <f t="shared" ref="O9:O15" si="0">SUM(F9:I9)</f>
        <v>3</v>
      </c>
      <c r="P9" s="13"/>
      <c r="Q9" s="13"/>
      <c r="R9" s="13"/>
      <c r="S9" s="13"/>
      <c r="T9" s="13"/>
    </row>
    <row r="10" spans="1:20" ht="15" customHeight="1" x14ac:dyDescent="0.3">
      <c r="A10" s="108">
        <v>3</v>
      </c>
      <c r="B10" s="25" t="s">
        <v>133</v>
      </c>
      <c r="C10" s="29" t="s">
        <v>73</v>
      </c>
      <c r="D10" s="30" t="s">
        <v>16</v>
      </c>
      <c r="E10" s="25">
        <v>3</v>
      </c>
      <c r="F10" s="25">
        <v>2</v>
      </c>
      <c r="G10" s="25">
        <v>1</v>
      </c>
      <c r="H10" s="25"/>
      <c r="I10" s="25"/>
      <c r="J10" s="31">
        <f>SUM(F10:I10)*14</f>
        <v>42</v>
      </c>
      <c r="K10" s="31">
        <f>E10*25-J10</f>
        <v>33</v>
      </c>
      <c r="L10" s="239" t="s">
        <v>21</v>
      </c>
      <c r="M10" s="240"/>
      <c r="N10" s="241"/>
      <c r="O10" s="13">
        <f t="shared" si="0"/>
        <v>3</v>
      </c>
      <c r="P10" s="13"/>
      <c r="Q10" s="13"/>
      <c r="R10" s="13"/>
      <c r="S10" s="13"/>
      <c r="T10" s="13"/>
    </row>
    <row r="11" spans="1:20" x14ac:dyDescent="0.3">
      <c r="A11" s="108">
        <v>4</v>
      </c>
      <c r="B11" s="25" t="s">
        <v>134</v>
      </c>
      <c r="C11" s="29" t="s">
        <v>74</v>
      </c>
      <c r="D11" s="30" t="s">
        <v>16</v>
      </c>
      <c r="E11" s="25">
        <v>3</v>
      </c>
      <c r="F11" s="25">
        <v>1</v>
      </c>
      <c r="G11" s="25">
        <v>1</v>
      </c>
      <c r="H11" s="25"/>
      <c r="I11" s="25"/>
      <c r="J11" s="31">
        <f t="shared" ref="J11:J14" si="1">SUM(F11:I11)*14</f>
        <v>28</v>
      </c>
      <c r="K11" s="31">
        <f t="shared" ref="K11:K14" si="2">E11*25-J11</f>
        <v>47</v>
      </c>
      <c r="L11" s="239" t="s">
        <v>21</v>
      </c>
      <c r="M11" s="240"/>
      <c r="N11" s="241"/>
      <c r="O11" s="13">
        <f t="shared" si="0"/>
        <v>2</v>
      </c>
      <c r="P11" s="13"/>
      <c r="Q11" s="13"/>
      <c r="R11" s="13"/>
      <c r="S11" s="13"/>
      <c r="T11" s="13"/>
    </row>
    <row r="12" spans="1:20" x14ac:dyDescent="0.3">
      <c r="A12" s="108">
        <v>5</v>
      </c>
      <c r="B12" s="25" t="s">
        <v>135</v>
      </c>
      <c r="C12" s="29" t="s">
        <v>226</v>
      </c>
      <c r="D12" s="30" t="s">
        <v>16</v>
      </c>
      <c r="E12" s="25">
        <v>4</v>
      </c>
      <c r="F12" s="25">
        <v>2</v>
      </c>
      <c r="G12" s="25">
        <v>1</v>
      </c>
      <c r="H12" s="25"/>
      <c r="I12" s="25"/>
      <c r="J12" s="31">
        <f t="shared" si="1"/>
        <v>42</v>
      </c>
      <c r="K12" s="31">
        <f t="shared" si="2"/>
        <v>58</v>
      </c>
      <c r="L12" s="239" t="s">
        <v>21</v>
      </c>
      <c r="M12" s="240"/>
      <c r="N12" s="241"/>
      <c r="O12" s="13">
        <f t="shared" si="0"/>
        <v>3</v>
      </c>
      <c r="P12" s="13"/>
      <c r="Q12" s="13"/>
      <c r="R12" s="13"/>
      <c r="S12" s="13"/>
      <c r="T12" s="13"/>
    </row>
    <row r="13" spans="1:20" ht="15.6" customHeight="1" x14ac:dyDescent="0.3">
      <c r="A13" s="108">
        <v>6</v>
      </c>
      <c r="B13" s="25" t="s">
        <v>136</v>
      </c>
      <c r="C13" s="29" t="s">
        <v>241</v>
      </c>
      <c r="D13" s="30" t="s">
        <v>16</v>
      </c>
      <c r="E13" s="25">
        <v>4</v>
      </c>
      <c r="F13" s="25">
        <v>2</v>
      </c>
      <c r="G13" s="25">
        <v>1</v>
      </c>
      <c r="H13" s="25"/>
      <c r="I13" s="25"/>
      <c r="J13" s="31">
        <f t="shared" si="1"/>
        <v>42</v>
      </c>
      <c r="K13" s="31">
        <f t="shared" si="2"/>
        <v>58</v>
      </c>
      <c r="L13" s="239" t="s">
        <v>21</v>
      </c>
      <c r="M13" s="240"/>
      <c r="N13" s="241"/>
      <c r="O13" s="13">
        <f t="shared" si="0"/>
        <v>3</v>
      </c>
      <c r="P13" s="13"/>
      <c r="Q13" s="13"/>
      <c r="R13" s="13"/>
      <c r="S13" s="13"/>
      <c r="T13" s="13"/>
    </row>
    <row r="14" spans="1:20" ht="28.8" customHeight="1" x14ac:dyDescent="0.3">
      <c r="A14" s="108">
        <v>7</v>
      </c>
      <c r="B14" s="25" t="s">
        <v>137</v>
      </c>
      <c r="C14" s="29" t="s">
        <v>227</v>
      </c>
      <c r="D14" s="30" t="s">
        <v>16</v>
      </c>
      <c r="E14" s="25">
        <v>4</v>
      </c>
      <c r="F14" s="25"/>
      <c r="G14" s="25">
        <v>3</v>
      </c>
      <c r="H14" s="25"/>
      <c r="I14" s="25"/>
      <c r="J14" s="31">
        <f t="shared" si="1"/>
        <v>42</v>
      </c>
      <c r="K14" s="31">
        <f t="shared" si="2"/>
        <v>58</v>
      </c>
      <c r="L14" s="239" t="s">
        <v>21</v>
      </c>
      <c r="M14" s="240"/>
      <c r="N14" s="241"/>
      <c r="O14" s="13">
        <f t="shared" si="0"/>
        <v>3</v>
      </c>
      <c r="P14" s="13"/>
      <c r="Q14" s="13"/>
      <c r="R14" s="13"/>
      <c r="S14" s="13"/>
      <c r="T14" s="13"/>
    </row>
    <row r="15" spans="1:20" ht="15" thickBot="1" x14ac:dyDescent="0.35">
      <c r="A15" s="109">
        <v>9</v>
      </c>
      <c r="B15" s="37" t="s">
        <v>138</v>
      </c>
      <c r="C15" s="33" t="s">
        <v>309</v>
      </c>
      <c r="D15" s="157" t="s">
        <v>16</v>
      </c>
      <c r="E15" s="166">
        <v>2</v>
      </c>
      <c r="F15" s="206"/>
      <c r="G15" s="207"/>
      <c r="H15" s="207"/>
      <c r="I15" s="208">
        <v>2</v>
      </c>
      <c r="J15" s="36">
        <f t="shared" ref="J15" si="3">SUM(F15:I15)*14</f>
        <v>28</v>
      </c>
      <c r="K15" s="36">
        <f t="shared" ref="K15" si="4">E15*25-J15</f>
        <v>22</v>
      </c>
      <c r="L15" s="239" t="s">
        <v>22</v>
      </c>
      <c r="M15" s="240"/>
      <c r="N15" s="241"/>
      <c r="O15">
        <f t="shared" si="0"/>
        <v>2</v>
      </c>
      <c r="P15" s="13"/>
      <c r="Q15" s="13"/>
      <c r="R15" s="13"/>
      <c r="S15" s="13"/>
      <c r="T15" s="13"/>
    </row>
    <row r="16" spans="1:20" ht="14.4" customHeight="1" thickBot="1" x14ac:dyDescent="0.35">
      <c r="A16" s="236" t="s">
        <v>53</v>
      </c>
      <c r="B16" s="237"/>
      <c r="C16" s="237"/>
      <c r="D16" s="254"/>
      <c r="E16" s="237"/>
      <c r="F16" s="289"/>
      <c r="G16" s="289"/>
      <c r="H16" s="289"/>
      <c r="I16" s="289"/>
      <c r="J16" s="237"/>
      <c r="K16" s="237"/>
      <c r="L16" s="254"/>
      <c r="M16" s="254"/>
      <c r="N16" s="255"/>
      <c r="P16" s="13"/>
      <c r="Q16" s="13"/>
      <c r="R16" s="13"/>
      <c r="S16" s="13"/>
      <c r="T16" s="13"/>
    </row>
    <row r="17" spans="1:20" ht="15" customHeight="1" x14ac:dyDescent="0.3">
      <c r="A17" s="106">
        <v>10</v>
      </c>
      <c r="B17" s="168" t="s">
        <v>303</v>
      </c>
      <c r="C17" s="46" t="s">
        <v>75</v>
      </c>
      <c r="D17" s="292" t="s">
        <v>15</v>
      </c>
      <c r="E17" s="266">
        <v>2</v>
      </c>
      <c r="F17" s="320">
        <v>1</v>
      </c>
      <c r="G17" s="312"/>
      <c r="H17" s="312"/>
      <c r="I17" s="312"/>
      <c r="J17" s="312">
        <f t="shared" ref="J17:J19" si="5">SUM(F17:I17)*14</f>
        <v>14</v>
      </c>
      <c r="K17" s="312">
        <f t="shared" ref="K17:K19" si="6">E17*25-J17</f>
        <v>36</v>
      </c>
      <c r="L17" s="262" t="s">
        <v>22</v>
      </c>
      <c r="M17" s="263"/>
      <c r="N17" s="264"/>
      <c r="O17" s="262">
        <f t="shared" ref="O17" si="7">SUM(F17:I17)</f>
        <v>1</v>
      </c>
      <c r="P17" s="13"/>
      <c r="Q17" s="13"/>
      <c r="R17" s="13"/>
      <c r="S17" s="13"/>
      <c r="T17" s="13"/>
    </row>
    <row r="18" spans="1:20" ht="15" customHeight="1" thickBot="1" x14ac:dyDescent="0.35">
      <c r="A18" s="111">
        <v>11</v>
      </c>
      <c r="B18" s="169" t="s">
        <v>139</v>
      </c>
      <c r="C18" s="170" t="s">
        <v>76</v>
      </c>
      <c r="D18" s="292"/>
      <c r="E18" s="307"/>
      <c r="F18" s="317"/>
      <c r="G18" s="309"/>
      <c r="H18" s="309"/>
      <c r="I18" s="309"/>
      <c r="J18" s="309"/>
      <c r="K18" s="309"/>
      <c r="L18" s="265"/>
      <c r="M18" s="266"/>
      <c r="N18" s="267"/>
      <c r="O18" s="265"/>
      <c r="P18" s="13"/>
      <c r="Q18" s="13"/>
      <c r="R18" s="13"/>
      <c r="S18" s="13"/>
      <c r="T18" s="13"/>
    </row>
    <row r="19" spans="1:20" ht="15" customHeight="1" x14ac:dyDescent="0.3">
      <c r="A19" s="139">
        <v>12</v>
      </c>
      <c r="B19" s="41" t="s">
        <v>140</v>
      </c>
      <c r="C19" s="29" t="s">
        <v>77</v>
      </c>
      <c r="D19" s="292" t="s">
        <v>15</v>
      </c>
      <c r="E19" s="338">
        <v>2</v>
      </c>
      <c r="F19" s="348">
        <v>1</v>
      </c>
      <c r="G19" s="335">
        <v>1</v>
      </c>
      <c r="H19" s="335"/>
      <c r="I19" s="335"/>
      <c r="J19" s="335">
        <f t="shared" si="5"/>
        <v>28</v>
      </c>
      <c r="K19" s="335">
        <f t="shared" si="6"/>
        <v>22</v>
      </c>
      <c r="L19" s="262" t="s">
        <v>22</v>
      </c>
      <c r="M19" s="263"/>
      <c r="N19" s="264"/>
      <c r="O19" s="350">
        <f t="shared" ref="O19" si="8">SUM(F19:I19)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171">
        <v>13</v>
      </c>
      <c r="B20" s="37" t="s">
        <v>141</v>
      </c>
      <c r="C20" s="33" t="s">
        <v>302</v>
      </c>
      <c r="D20" s="292"/>
      <c r="E20" s="349"/>
      <c r="F20" s="259"/>
      <c r="G20" s="261"/>
      <c r="H20" s="261"/>
      <c r="I20" s="261"/>
      <c r="J20" s="261"/>
      <c r="K20" s="261"/>
      <c r="L20" s="252"/>
      <c r="M20" s="253"/>
      <c r="N20" s="342"/>
      <c r="O20" s="300"/>
      <c r="P20" s="13"/>
      <c r="Q20" s="13"/>
      <c r="R20" s="13"/>
      <c r="S20" s="13"/>
      <c r="T20" s="13"/>
    </row>
    <row r="21" spans="1:20" ht="15" customHeight="1" x14ac:dyDescent="0.3">
      <c r="A21" s="172">
        <v>14</v>
      </c>
      <c r="B21" s="209" t="s">
        <v>142</v>
      </c>
      <c r="C21" s="46" t="s">
        <v>274</v>
      </c>
      <c r="D21" s="347" t="s">
        <v>20</v>
      </c>
      <c r="E21" s="348">
        <v>2</v>
      </c>
      <c r="F21" s="335">
        <v>1</v>
      </c>
      <c r="G21" s="335">
        <v>1</v>
      </c>
      <c r="H21" s="335"/>
      <c r="I21" s="335"/>
      <c r="J21" s="335">
        <f t="shared" ref="J21" si="9">SUM(F21:I21)*14</f>
        <v>28</v>
      </c>
      <c r="K21" s="335">
        <f t="shared" ref="K21" si="10">E21*25-J21</f>
        <v>22</v>
      </c>
      <c r="L21" s="336" t="s">
        <v>22</v>
      </c>
      <c r="M21" s="337"/>
      <c r="N21" s="338"/>
      <c r="O21" s="341">
        <f t="shared" ref="O21" si="11">SUM(F21:I21)</f>
        <v>2</v>
      </c>
      <c r="P21" s="217"/>
      <c r="Q21" s="217"/>
      <c r="R21" s="13"/>
      <c r="S21" s="13"/>
      <c r="T21" s="13"/>
    </row>
    <row r="22" spans="1:20" ht="28.8" customHeight="1" thickBot="1" x14ac:dyDescent="0.35">
      <c r="A22" s="174">
        <v>7</v>
      </c>
      <c r="B22" s="159" t="s">
        <v>304</v>
      </c>
      <c r="C22" s="48" t="s">
        <v>275</v>
      </c>
      <c r="D22" s="302"/>
      <c r="E22" s="259"/>
      <c r="F22" s="261"/>
      <c r="G22" s="261"/>
      <c r="H22" s="261"/>
      <c r="I22" s="261"/>
      <c r="J22" s="261"/>
      <c r="K22" s="261"/>
      <c r="L22" s="252"/>
      <c r="M22" s="339"/>
      <c r="N22" s="340"/>
      <c r="O22" s="341"/>
      <c r="P22" s="217"/>
      <c r="Q22" s="217"/>
      <c r="R22" s="13"/>
      <c r="S22" s="13"/>
      <c r="T22" s="13"/>
    </row>
    <row r="23" spans="1:20" x14ac:dyDescent="0.3">
      <c r="A23" s="244" t="s">
        <v>23</v>
      </c>
      <c r="B23" s="245"/>
      <c r="C23" s="245"/>
      <c r="D23" s="112" t="s">
        <v>24</v>
      </c>
      <c r="E23" s="345">
        <f t="shared" ref="E23:K23" si="12">SUM(E9:E22)</f>
        <v>30</v>
      </c>
      <c r="F23" s="149">
        <f t="shared" si="12"/>
        <v>12</v>
      </c>
      <c r="G23" s="115">
        <f t="shared" si="12"/>
        <v>10</v>
      </c>
      <c r="H23" s="115">
        <f t="shared" si="12"/>
        <v>0</v>
      </c>
      <c r="I23" s="115">
        <f t="shared" si="12"/>
        <v>2</v>
      </c>
      <c r="J23" s="248">
        <f t="shared" si="12"/>
        <v>336</v>
      </c>
      <c r="K23" s="248">
        <f t="shared" si="12"/>
        <v>414</v>
      </c>
      <c r="L23" s="115" t="s">
        <v>25</v>
      </c>
      <c r="M23" s="291" t="s">
        <v>26</v>
      </c>
      <c r="N23" s="291"/>
      <c r="P23" s="63"/>
      <c r="Q23" s="63"/>
      <c r="R23" s="63"/>
      <c r="S23" s="13"/>
      <c r="T23" s="13"/>
    </row>
    <row r="24" spans="1:20" ht="15" thickBot="1" x14ac:dyDescent="0.35">
      <c r="A24" s="244"/>
      <c r="B24" s="245"/>
      <c r="C24" s="245"/>
      <c r="D24" s="116" t="s">
        <v>27</v>
      </c>
      <c r="E24" s="346"/>
      <c r="F24" s="117">
        <f>COUNT(F9:F22)</f>
        <v>8</v>
      </c>
      <c r="G24" s="118">
        <f>COUNT(G9:G22)</f>
        <v>8</v>
      </c>
      <c r="H24" s="118">
        <f>COUNT(H9:H22)</f>
        <v>0</v>
      </c>
      <c r="I24" s="118">
        <f>COUNT(I9:I22)</f>
        <v>1</v>
      </c>
      <c r="J24" s="249"/>
      <c r="K24" s="249"/>
      <c r="L24" s="36">
        <f>COUNTIF(L1:L23,"=E")</f>
        <v>6</v>
      </c>
      <c r="M24" s="292">
        <f>COUNTIF(L1:L23,"=V")</f>
        <v>4</v>
      </c>
      <c r="N24" s="292"/>
      <c r="P24" s="63" t="s">
        <v>257</v>
      </c>
      <c r="Q24" s="63" t="s">
        <v>262</v>
      </c>
      <c r="R24" s="63" t="s">
        <v>259</v>
      </c>
      <c r="S24" s="63"/>
      <c r="T24" s="13"/>
    </row>
    <row r="25" spans="1:20" ht="15" customHeight="1" thickBot="1" x14ac:dyDescent="0.35">
      <c r="A25" s="236" t="s">
        <v>54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89"/>
      <c r="N25" s="290"/>
      <c r="P25" s="13">
        <f>SUM(O9:O11, O17)</f>
        <v>9</v>
      </c>
      <c r="Q25" s="73">
        <f>SUM(O12:O15)</f>
        <v>11</v>
      </c>
      <c r="R25" s="13">
        <f>SUM(O19, O21)</f>
        <v>4</v>
      </c>
      <c r="S25" s="13"/>
      <c r="T25" s="13"/>
    </row>
    <row r="26" spans="1:20" ht="15" customHeight="1" x14ac:dyDescent="0.3">
      <c r="A26" s="106">
        <v>16</v>
      </c>
      <c r="B26" s="41" t="s">
        <v>305</v>
      </c>
      <c r="C26" s="21" t="s">
        <v>209</v>
      </c>
      <c r="D26" s="120" t="s">
        <v>15</v>
      </c>
      <c r="E26" s="22">
        <v>2</v>
      </c>
      <c r="F26" s="23">
        <v>2</v>
      </c>
      <c r="G26" s="24"/>
      <c r="H26" s="24"/>
      <c r="I26" s="24"/>
      <c r="J26" s="24">
        <f t="shared" ref="J26:J29" si="13">SUM(F26:I26)*14</f>
        <v>28</v>
      </c>
      <c r="K26" s="24">
        <f t="shared" ref="K26:K29" si="14">E26*25-J26</f>
        <v>22</v>
      </c>
      <c r="L26" s="265" t="s">
        <v>22</v>
      </c>
      <c r="M26" s="266"/>
      <c r="N26" s="267"/>
      <c r="P26" s="13"/>
      <c r="Q26" s="73"/>
      <c r="R26" s="13"/>
      <c r="S26" s="13"/>
      <c r="T26" s="13"/>
    </row>
    <row r="27" spans="1:20" ht="15" customHeight="1" x14ac:dyDescent="0.3">
      <c r="A27" s="106">
        <v>17</v>
      </c>
      <c r="B27" s="25" t="s">
        <v>143</v>
      </c>
      <c r="C27" s="29" t="s">
        <v>210</v>
      </c>
      <c r="D27" s="120" t="s">
        <v>15</v>
      </c>
      <c r="E27" s="22">
        <v>2</v>
      </c>
      <c r="F27" s="23">
        <v>2</v>
      </c>
      <c r="G27" s="24"/>
      <c r="H27" s="24"/>
      <c r="I27" s="24"/>
      <c r="J27" s="31">
        <f t="shared" si="13"/>
        <v>28</v>
      </c>
      <c r="K27" s="31">
        <f t="shared" si="14"/>
        <v>22</v>
      </c>
      <c r="L27" s="239" t="s">
        <v>22</v>
      </c>
      <c r="M27" s="240"/>
      <c r="N27" s="241"/>
      <c r="P27" s="13"/>
      <c r="Q27" s="73"/>
      <c r="R27" s="81"/>
      <c r="S27" s="81"/>
      <c r="T27" s="81"/>
    </row>
    <row r="28" spans="1:20" ht="15" customHeight="1" x14ac:dyDescent="0.3">
      <c r="A28" s="106"/>
      <c r="B28" s="25" t="s">
        <v>144</v>
      </c>
      <c r="C28" s="29" t="s">
        <v>201</v>
      </c>
      <c r="D28" s="120" t="s">
        <v>15</v>
      </c>
      <c r="E28" s="22">
        <v>3</v>
      </c>
      <c r="F28" s="23"/>
      <c r="G28" s="24">
        <v>1</v>
      </c>
      <c r="H28" s="24"/>
      <c r="I28" s="24"/>
      <c r="J28" s="31">
        <f t="shared" ref="J28" si="15">SUM(F28:I28)*14</f>
        <v>14</v>
      </c>
      <c r="K28" s="31">
        <f t="shared" ref="K28" si="16">E28*25-J28</f>
        <v>61</v>
      </c>
      <c r="L28" s="239" t="s">
        <v>22</v>
      </c>
      <c r="M28" s="240"/>
      <c r="N28" s="241"/>
      <c r="P28" s="13"/>
      <c r="Q28" s="73"/>
      <c r="R28" s="81"/>
      <c r="S28" s="81"/>
      <c r="T28" s="81"/>
    </row>
    <row r="29" spans="1:20" ht="43.2" x14ac:dyDescent="0.3">
      <c r="A29" s="74">
        <v>18</v>
      </c>
      <c r="B29" s="70" t="s">
        <v>145</v>
      </c>
      <c r="C29" s="175" t="s">
        <v>42</v>
      </c>
      <c r="D29" s="77" t="s">
        <v>15</v>
      </c>
      <c r="E29" s="76">
        <v>5</v>
      </c>
      <c r="F29" s="72">
        <v>2</v>
      </c>
      <c r="G29" s="79">
        <v>2</v>
      </c>
      <c r="H29" s="79"/>
      <c r="I29" s="79"/>
      <c r="J29" s="79">
        <f t="shared" si="13"/>
        <v>56</v>
      </c>
      <c r="K29" s="79">
        <f t="shared" si="14"/>
        <v>69</v>
      </c>
      <c r="L29" s="328" t="s">
        <v>21</v>
      </c>
      <c r="M29" s="329"/>
      <c r="N29" s="305"/>
      <c r="P29" s="13"/>
      <c r="Q29" s="73"/>
      <c r="R29" s="13"/>
      <c r="S29" s="13"/>
      <c r="T29" s="13"/>
    </row>
    <row r="30" spans="1:20" ht="15.75" customHeight="1" thickBot="1" x14ac:dyDescent="0.35">
      <c r="A30" s="160">
        <v>19</v>
      </c>
      <c r="B30" s="161" t="s">
        <v>146</v>
      </c>
      <c r="C30" s="75" t="s">
        <v>43</v>
      </c>
      <c r="D30" s="176" t="s">
        <v>295</v>
      </c>
      <c r="E30" s="88">
        <v>3</v>
      </c>
      <c r="F30" s="89"/>
      <c r="G30" s="89"/>
      <c r="H30" s="89"/>
      <c r="I30" s="89"/>
      <c r="J30" s="343" t="s">
        <v>296</v>
      </c>
      <c r="K30" s="344"/>
      <c r="L30" s="328" t="s">
        <v>22</v>
      </c>
      <c r="M30" s="329"/>
      <c r="N30" s="305"/>
      <c r="P30" s="13"/>
      <c r="Q30" s="73"/>
      <c r="R30" s="13"/>
      <c r="S30" s="13"/>
      <c r="T30" s="13"/>
    </row>
    <row r="31" spans="1:20" ht="15.75" customHeight="1" thickBot="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P31" s="38"/>
      <c r="Q31" s="73"/>
      <c r="R31" s="81"/>
      <c r="S31" s="81"/>
      <c r="T31" s="81"/>
    </row>
    <row r="32" spans="1:20" ht="15.75" customHeight="1" x14ac:dyDescent="0.3">
      <c r="B32" s="223" t="s">
        <v>30</v>
      </c>
      <c r="C32" s="90" t="s">
        <v>31</v>
      </c>
      <c r="D32" s="226">
        <f>SUM(F9:I15)</f>
        <v>19</v>
      </c>
      <c r="E32" s="227"/>
      <c r="F32" s="227"/>
      <c r="G32" s="227"/>
      <c r="H32" s="227"/>
      <c r="I32" s="227"/>
      <c r="J32" s="227"/>
      <c r="K32" s="227"/>
      <c r="L32" s="227"/>
      <c r="M32" s="228"/>
      <c r="O32" s="91" t="s">
        <v>260</v>
      </c>
      <c r="P32" s="92">
        <f>SUM(D32, D33)</f>
        <v>24</v>
      </c>
      <c r="Q32" s="92">
        <f>SUM(P25, Q25, R25)</f>
        <v>24</v>
      </c>
      <c r="R32" s="81"/>
      <c r="S32" s="81"/>
      <c r="T32" s="81"/>
    </row>
    <row r="33" spans="1:20" ht="15.75" customHeight="1" x14ac:dyDescent="0.3">
      <c r="B33" s="224"/>
      <c r="C33" s="93" t="s">
        <v>32</v>
      </c>
      <c r="D33" s="229">
        <f>SUM(F17:I22)</f>
        <v>5</v>
      </c>
      <c r="E33" s="230"/>
      <c r="F33" s="230"/>
      <c r="G33" s="230"/>
      <c r="H33" s="230"/>
      <c r="I33" s="230"/>
      <c r="J33" s="230"/>
      <c r="K33" s="230"/>
      <c r="L33" s="230"/>
      <c r="M33" s="231"/>
      <c r="P33" s="38"/>
      <c r="Q33" s="73"/>
      <c r="R33" s="81"/>
      <c r="S33" s="81"/>
      <c r="T33" s="81"/>
    </row>
    <row r="34" spans="1:20" ht="15.75" customHeight="1" thickBot="1" x14ac:dyDescent="0.35">
      <c r="B34" s="225"/>
      <c r="C34" s="95" t="s">
        <v>33</v>
      </c>
      <c r="D34" s="232">
        <f>SUM(F26:I30)</f>
        <v>9</v>
      </c>
      <c r="E34" s="233"/>
      <c r="F34" s="233"/>
      <c r="G34" s="233"/>
      <c r="H34" s="233"/>
      <c r="I34" s="233"/>
      <c r="J34" s="233"/>
      <c r="K34" s="233"/>
      <c r="L34" s="233"/>
      <c r="M34" s="234"/>
      <c r="P34" s="38"/>
      <c r="Q34" s="73"/>
      <c r="R34" s="81"/>
      <c r="S34" s="81"/>
      <c r="T34" s="81"/>
    </row>
    <row r="35" spans="1:20" s="103" customFormat="1" ht="15.75" customHeight="1" x14ac:dyDescent="0.2">
      <c r="A35" s="100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P35" s="126"/>
      <c r="Q35" s="127"/>
      <c r="R35" s="128"/>
      <c r="S35" s="128"/>
      <c r="T35" s="128"/>
    </row>
    <row r="36" spans="1:20" ht="18" customHeight="1" x14ac:dyDescent="0.3">
      <c r="B36" s="6" t="s">
        <v>34</v>
      </c>
      <c r="C36" s="11"/>
      <c r="D36" s="15"/>
      <c r="E36" s="216" t="s">
        <v>35</v>
      </c>
      <c r="F36" s="216"/>
      <c r="G36" s="6"/>
      <c r="H36" s="15"/>
      <c r="I36" s="15"/>
      <c r="J36" s="235" t="s">
        <v>36</v>
      </c>
      <c r="K36" s="235"/>
      <c r="L36" s="235"/>
      <c r="M36" s="235"/>
      <c r="P36" s="13"/>
      <c r="Q36" s="73"/>
      <c r="R36" s="217"/>
      <c r="S36" s="217"/>
      <c r="T36" s="217"/>
    </row>
    <row r="37" spans="1:20" ht="15" customHeight="1" x14ac:dyDescent="0.3">
      <c r="B37" s="218" t="s">
        <v>37</v>
      </c>
      <c r="C37" s="218"/>
      <c r="D37" s="219" t="s">
        <v>64</v>
      </c>
      <c r="E37" s="219"/>
      <c r="F37" s="219"/>
      <c r="G37" s="219"/>
      <c r="H37" s="219"/>
      <c r="I37" s="219"/>
      <c r="J37" s="220" t="s">
        <v>63</v>
      </c>
      <c r="K37" s="220"/>
      <c r="L37" s="220"/>
      <c r="M37" s="220"/>
      <c r="P37" s="97"/>
      <c r="Q37" s="73"/>
      <c r="R37" s="13"/>
      <c r="S37" s="13"/>
      <c r="T37" s="13"/>
    </row>
    <row r="38" spans="1:20" ht="1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P38" s="97"/>
      <c r="Q38" s="73"/>
      <c r="R38" s="13"/>
      <c r="S38" s="13"/>
      <c r="T38" s="13"/>
    </row>
    <row r="39" spans="1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0" ht="15" customHeight="1" x14ac:dyDescent="0.3">
      <c r="B45" s="15"/>
      <c r="C45" s="15"/>
      <c r="H45" s="6"/>
      <c r="I45" s="6"/>
      <c r="J45" s="15"/>
      <c r="K45" s="15"/>
      <c r="L45" s="15"/>
    </row>
    <row r="46" spans="1:20" ht="15" customHeight="1" x14ac:dyDescent="0.3">
      <c r="B46" s="15"/>
      <c r="C46" s="15"/>
      <c r="H46" s="6"/>
      <c r="I46" s="6"/>
      <c r="J46" s="15"/>
      <c r="K46" s="15"/>
      <c r="L46" s="15"/>
    </row>
    <row r="47" spans="1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A54" s="221" t="s">
        <v>55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</row>
    <row r="55" spans="1:13" x14ac:dyDescent="0.3">
      <c r="A55" s="222" t="s">
        <v>38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</row>
    <row r="56" spans="1:13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15"/>
      <c r="D61" s="6"/>
      <c r="E61" s="6"/>
      <c r="F61" s="6"/>
      <c r="G61" s="6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216"/>
      <c r="F64" s="216"/>
      <c r="G64" s="216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</sheetData>
  <sheetProtection formatCells="0" formatRows="0" insertRows="0" insertHyperlinks="0" deleteRows="0" sort="0" autoFilter="0" pivotTables="0"/>
  <protectedRanges>
    <protectedRange sqref="A9:N14 A15:H15 A29:B30 S9:XFD15 S17:XFD20 A17:N20 E21:N22 J15:N15 A26:XFD28" name="Editabil"/>
    <protectedRange sqref="O18:R18 P17:R17 O20:R20 P19:R19 P9:R15" name="Editabil_2"/>
    <protectedRange sqref="O17 O19 O21:O22 O9:O15" name="Editabil_2_1"/>
    <protectedRange sqref="A21:B22 T21:XFD22 D21:D22" name="Editabil_3"/>
    <protectedRange sqref="P21:S22" name="Editabil_2_1_1"/>
    <protectedRange sqref="C21:C22" name="Editabil_5"/>
    <protectedRange sqref="C3:G4 D2 K1:L2" name="Editabil_4"/>
    <protectedRange sqref="D37 J37" name="Editabil_6"/>
  </protectedRanges>
  <mergeCells count="84">
    <mergeCell ref="C6:C7"/>
    <mergeCell ref="D6:D7"/>
    <mergeCell ref="B2:C2"/>
    <mergeCell ref="D2:H2"/>
    <mergeCell ref="D19:D20"/>
    <mergeCell ref="D17:D18"/>
    <mergeCell ref="E17:E18"/>
    <mergeCell ref="F17:F18"/>
    <mergeCell ref="G17:G18"/>
    <mergeCell ref="H17:H18"/>
    <mergeCell ref="H19:H20"/>
    <mergeCell ref="O17:O18"/>
    <mergeCell ref="O19:O20"/>
    <mergeCell ref="C3:G3"/>
    <mergeCell ref="K3:L3"/>
    <mergeCell ref="C4:G4"/>
    <mergeCell ref="K4:L4"/>
    <mergeCell ref="F6:I6"/>
    <mergeCell ref="J6:K6"/>
    <mergeCell ref="L6:N7"/>
    <mergeCell ref="A16:N16"/>
    <mergeCell ref="A8:N8"/>
    <mergeCell ref="A6:A7"/>
    <mergeCell ref="L13:N13"/>
    <mergeCell ref="L14:N14"/>
    <mergeCell ref="B6:B7"/>
    <mergeCell ref="L15:N15"/>
    <mergeCell ref="D1:H1"/>
    <mergeCell ref="K1:L1"/>
    <mergeCell ref="E6:E7"/>
    <mergeCell ref="L9:N9"/>
    <mergeCell ref="L10:N10"/>
    <mergeCell ref="L11:N11"/>
    <mergeCell ref="L12:N12"/>
    <mergeCell ref="K2:L2"/>
    <mergeCell ref="J17:J18"/>
    <mergeCell ref="K17:K18"/>
    <mergeCell ref="L17:N18"/>
    <mergeCell ref="I17:I18"/>
    <mergeCell ref="A23:C24"/>
    <mergeCell ref="E23:E24"/>
    <mergeCell ref="J23:J24"/>
    <mergeCell ref="K23:K24"/>
    <mergeCell ref="D21:D22"/>
    <mergeCell ref="E21:E22"/>
    <mergeCell ref="F21:F22"/>
    <mergeCell ref="G21:G22"/>
    <mergeCell ref="H21:H22"/>
    <mergeCell ref="I21:I22"/>
    <mergeCell ref="J21:J22"/>
    <mergeCell ref="K21:K22"/>
    <mergeCell ref="E19:E20"/>
    <mergeCell ref="F19:F20"/>
    <mergeCell ref="G19:G20"/>
    <mergeCell ref="M23:N23"/>
    <mergeCell ref="M24:N24"/>
    <mergeCell ref="A25:N25"/>
    <mergeCell ref="L26:N26"/>
    <mergeCell ref="L27:N27"/>
    <mergeCell ref="L29:N29"/>
    <mergeCell ref="L30:N30"/>
    <mergeCell ref="J30:K30"/>
    <mergeCell ref="L28:N28"/>
    <mergeCell ref="B32:B34"/>
    <mergeCell ref="D32:M32"/>
    <mergeCell ref="D33:M33"/>
    <mergeCell ref="D34:M34"/>
    <mergeCell ref="E36:F36"/>
    <mergeCell ref="J36:M36"/>
    <mergeCell ref="E63:G63"/>
    <mergeCell ref="E64:G64"/>
    <mergeCell ref="R36:T36"/>
    <mergeCell ref="B37:C37"/>
    <mergeCell ref="D37:I37"/>
    <mergeCell ref="J37:M37"/>
    <mergeCell ref="A54:M54"/>
    <mergeCell ref="A55:M55"/>
    <mergeCell ref="I19:I20"/>
    <mergeCell ref="L21:N22"/>
    <mergeCell ref="P21:Q22"/>
    <mergeCell ref="O21:O22"/>
    <mergeCell ref="J19:J20"/>
    <mergeCell ref="K19:K20"/>
    <mergeCell ref="L19:N20"/>
  </mergeCells>
  <conditionalFormatting sqref="D1:D4">
    <cfRule type="cellIs" dxfId="377" priority="11" stopIfTrue="1" operator="equal">
      <formula>"DI"</formula>
    </cfRule>
    <cfRule type="cellIs" dxfId="376" priority="12" stopIfTrue="1" operator="equal">
      <formula>"DJ"</formula>
    </cfRule>
    <cfRule type="cellIs" dxfId="375" priority="13" stopIfTrue="1" operator="equal">
      <formula>"DM"</formula>
    </cfRule>
    <cfRule type="cellIs" dxfId="374" priority="14" stopIfTrue="1" operator="equal">
      <formula>"D"</formula>
    </cfRule>
  </conditionalFormatting>
  <conditionalFormatting sqref="D1:D7">
    <cfRule type="cellIs" dxfId="373" priority="15" operator="equal">
      <formula>"SI"</formula>
    </cfRule>
    <cfRule type="cellIs" dxfId="372" priority="16" operator="equal">
      <formula>"SJ"</formula>
    </cfRule>
    <cfRule type="cellIs" dxfId="371" priority="17" operator="equal">
      <formula>"SM"</formula>
    </cfRule>
    <cfRule type="cellIs" dxfId="370" priority="18" operator="equal">
      <formula>"S"</formula>
    </cfRule>
    <cfRule type="cellIs" dxfId="369" priority="19" operator="equal">
      <formula>"C"</formula>
    </cfRule>
    <cfRule type="cellIs" dxfId="368" priority="20" operator="equal">
      <formula>"F"</formula>
    </cfRule>
  </conditionalFormatting>
  <conditionalFormatting sqref="D5:D7 D9:D15 D17 D23:D24 D26:D36 D38:D53">
    <cfRule type="cellIs" dxfId="367" priority="35" operator="equal">
      <formula>"D"</formula>
    </cfRule>
    <cfRule type="cellIs" dxfId="366" priority="34" operator="equal">
      <formula>"DJ"</formula>
    </cfRule>
    <cfRule type="cellIs" dxfId="365" priority="33" operator="equal">
      <formula>"DM"</formula>
    </cfRule>
    <cfRule type="cellIs" dxfId="364" priority="32" operator="equal">
      <formula>"DI"</formula>
    </cfRule>
  </conditionalFormatting>
  <conditionalFormatting sqref="D9:D15 D17 D23:D24">
    <cfRule type="cellIs" dxfId="363" priority="41" operator="equal">
      <formula>"F"</formula>
    </cfRule>
    <cfRule type="cellIs" dxfId="362" priority="40" operator="equal">
      <formula>"C"</formula>
    </cfRule>
    <cfRule type="cellIs" dxfId="361" priority="39" operator="equal">
      <formula>"S"</formula>
    </cfRule>
    <cfRule type="cellIs" dxfId="360" priority="38" operator="equal">
      <formula>"SJ"</formula>
    </cfRule>
    <cfRule type="cellIs" dxfId="359" priority="37" operator="equal">
      <formula>"SM"</formula>
    </cfRule>
    <cfRule type="cellIs" dxfId="358" priority="36" operator="equal">
      <formula>"SI"</formula>
    </cfRule>
  </conditionalFormatting>
  <conditionalFormatting sqref="D19 D21">
    <cfRule type="cellIs" dxfId="357" priority="21" operator="equal">
      <formula>"DI"</formula>
    </cfRule>
    <cfRule type="cellIs" dxfId="356" priority="22" operator="equal">
      <formula>"DM"</formula>
    </cfRule>
    <cfRule type="cellIs" dxfId="355" priority="23" operator="equal">
      <formula>"DJ"</formula>
    </cfRule>
    <cfRule type="cellIs" dxfId="354" priority="24" operator="equal">
      <formula>"D"</formula>
    </cfRule>
    <cfRule type="cellIs" dxfId="353" priority="25" operator="equal">
      <formula>"SI"</formula>
    </cfRule>
    <cfRule type="cellIs" dxfId="352" priority="26" operator="equal">
      <formula>"SM"</formula>
    </cfRule>
    <cfRule type="cellIs" dxfId="351" priority="27" operator="equal">
      <formula>"SJ"</formula>
    </cfRule>
    <cfRule type="cellIs" dxfId="350" priority="28" operator="equal">
      <formula>"S"</formula>
    </cfRule>
    <cfRule type="cellIs" dxfId="349" priority="29" operator="equal">
      <formula>"C"</formula>
    </cfRule>
    <cfRule type="cellIs" dxfId="348" priority="30" operator="equal">
      <formula>"F"</formula>
    </cfRule>
  </conditionalFormatting>
  <conditionalFormatting sqref="D21">
    <cfRule type="cellIs" dxfId="347" priority="31" operator="equal">
      <formula>"DS"</formula>
    </cfRule>
  </conditionalFormatting>
  <conditionalFormatting sqref="D26:D53">
    <cfRule type="cellIs" dxfId="346" priority="10" operator="equal">
      <formula>"F"</formula>
    </cfRule>
    <cfRule type="cellIs" dxfId="345" priority="9" operator="equal">
      <formula>"C"</formula>
    </cfRule>
    <cfRule type="cellIs" dxfId="344" priority="8" operator="equal">
      <formula>"S"</formula>
    </cfRule>
    <cfRule type="cellIs" dxfId="343" priority="7" operator="equal">
      <formula>"SM"</formula>
    </cfRule>
    <cfRule type="cellIs" dxfId="342" priority="6" operator="equal">
      <formula>"SJ"</formula>
    </cfRule>
    <cfRule type="cellIs" dxfId="341" priority="5" operator="equal">
      <formula>"SI"</formula>
    </cfRule>
  </conditionalFormatting>
  <conditionalFormatting sqref="D37">
    <cfRule type="cellIs" dxfId="340" priority="4" stopIfTrue="1" operator="equal">
      <formula>"D"</formula>
    </cfRule>
    <cfRule type="cellIs" dxfId="339" priority="3" stopIfTrue="1" operator="equal">
      <formula>"DM"</formula>
    </cfRule>
    <cfRule type="cellIs" dxfId="338" priority="2" stopIfTrue="1" operator="equal">
      <formula>"DJ"</formula>
    </cfRule>
    <cfRule type="cellIs" dxfId="337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0FB-67B7-48EA-9CB4-D5C64528C91A}">
  <dimension ref="A1:T67"/>
  <sheetViews>
    <sheetView topLeftCell="A12" zoomScale="90" zoomScaleNormal="90" zoomScaleSheetLayoutView="70" workbookViewId="0">
      <selection activeCell="C20" sqref="C20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109375" customWidth="1"/>
    <col min="11" max="11" width="12.33203125" customWidth="1"/>
    <col min="12" max="13" width="4.6640625" style="4" customWidth="1"/>
    <col min="14" max="14" width="3.554687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52</v>
      </c>
      <c r="L2" s="218"/>
      <c r="P2" s="13"/>
      <c r="Q2" s="13"/>
      <c r="R2" s="13"/>
      <c r="S2" s="13"/>
      <c r="T2" s="1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39</v>
      </c>
      <c r="L3" s="218"/>
      <c r="P3" s="13"/>
      <c r="Q3" s="13"/>
      <c r="R3" s="13"/>
      <c r="S3" s="13"/>
      <c r="T3" s="1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13"/>
      <c r="Q4" s="13"/>
      <c r="R4" s="13"/>
      <c r="S4" s="13"/>
      <c r="T4" s="1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13"/>
      <c r="Q5" s="13"/>
      <c r="R5" s="13"/>
      <c r="S5" s="13"/>
      <c r="T5" s="1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323" t="s">
        <v>13</v>
      </c>
      <c r="K6" s="325"/>
      <c r="L6" s="326" t="s">
        <v>14</v>
      </c>
      <c r="M6" s="254"/>
      <c r="N6" s="255"/>
      <c r="P6" s="13"/>
      <c r="Q6" s="13"/>
      <c r="R6" s="13"/>
      <c r="S6" s="13"/>
      <c r="T6" s="1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327"/>
      <c r="M7" s="289"/>
      <c r="N7" s="290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78"/>
      <c r="M8" s="278"/>
      <c r="N8" s="279"/>
      <c r="P8" s="13"/>
      <c r="Q8" s="13"/>
      <c r="R8" s="13"/>
      <c r="S8" s="13"/>
      <c r="T8" s="13"/>
    </row>
    <row r="9" spans="1:20" ht="15" customHeight="1" x14ac:dyDescent="0.3">
      <c r="A9" s="108">
        <v>2</v>
      </c>
      <c r="B9" s="25" t="s">
        <v>132</v>
      </c>
      <c r="C9" s="29" t="s">
        <v>198</v>
      </c>
      <c r="D9" s="30" t="s">
        <v>16</v>
      </c>
      <c r="E9" s="25">
        <v>4</v>
      </c>
      <c r="F9" s="25">
        <v>2</v>
      </c>
      <c r="G9" s="25">
        <v>1</v>
      </c>
      <c r="H9" s="25"/>
      <c r="I9" s="25"/>
      <c r="J9" s="31">
        <f>SUM(F9:I9)*14</f>
        <v>42</v>
      </c>
      <c r="K9" s="31">
        <f>E9*25-J9</f>
        <v>58</v>
      </c>
      <c r="L9" s="239" t="s">
        <v>21</v>
      </c>
      <c r="M9" s="240"/>
      <c r="N9" s="241"/>
      <c r="O9" s="13">
        <f t="shared" ref="O9:O15" si="0">SUM(F9:I9)</f>
        <v>3</v>
      </c>
      <c r="P9" s="13"/>
      <c r="Q9" s="13"/>
      <c r="R9" s="13"/>
      <c r="S9" s="13"/>
      <c r="T9" s="13"/>
    </row>
    <row r="10" spans="1:20" ht="15" customHeight="1" x14ac:dyDescent="0.3">
      <c r="A10" s="108">
        <v>3</v>
      </c>
      <c r="B10" s="25" t="s">
        <v>133</v>
      </c>
      <c r="C10" s="29" t="s">
        <v>73</v>
      </c>
      <c r="D10" s="30" t="s">
        <v>16</v>
      </c>
      <c r="E10" s="25">
        <v>3</v>
      </c>
      <c r="F10" s="25">
        <v>2</v>
      </c>
      <c r="G10" s="25">
        <v>1</v>
      </c>
      <c r="H10" s="25"/>
      <c r="I10" s="25"/>
      <c r="J10" s="31">
        <f>SUM(F10:I10)*14</f>
        <v>42</v>
      </c>
      <c r="K10" s="31">
        <f>E10*25-J10</f>
        <v>33</v>
      </c>
      <c r="L10" s="239" t="s">
        <v>21</v>
      </c>
      <c r="M10" s="240"/>
      <c r="N10" s="241"/>
      <c r="O10" s="13">
        <f t="shared" si="0"/>
        <v>3</v>
      </c>
      <c r="P10" s="13"/>
      <c r="Q10" s="13"/>
      <c r="R10" s="13"/>
      <c r="S10" s="13"/>
      <c r="T10" s="13"/>
    </row>
    <row r="11" spans="1:20" x14ac:dyDescent="0.3">
      <c r="A11" s="108">
        <v>4</v>
      </c>
      <c r="B11" s="25" t="s">
        <v>134</v>
      </c>
      <c r="C11" s="29" t="s">
        <v>74</v>
      </c>
      <c r="D11" s="30" t="s">
        <v>16</v>
      </c>
      <c r="E11" s="25">
        <v>3</v>
      </c>
      <c r="F11" s="25">
        <v>1</v>
      </c>
      <c r="G11" s="25">
        <v>1</v>
      </c>
      <c r="H11" s="25"/>
      <c r="I11" s="25"/>
      <c r="J11" s="31">
        <f t="shared" ref="J11:J14" si="1">SUM(F11:I11)*14</f>
        <v>28</v>
      </c>
      <c r="K11" s="31">
        <f t="shared" ref="K11:K14" si="2">E11*25-J11</f>
        <v>47</v>
      </c>
      <c r="L11" s="239" t="s">
        <v>21</v>
      </c>
      <c r="M11" s="240"/>
      <c r="N11" s="241"/>
      <c r="O11" s="13">
        <f t="shared" si="0"/>
        <v>2</v>
      </c>
      <c r="P11" s="13"/>
      <c r="Q11" s="13"/>
      <c r="R11" s="13"/>
      <c r="S11" s="13"/>
      <c r="T11" s="13"/>
    </row>
    <row r="12" spans="1:20" ht="28.8" x14ac:dyDescent="0.3">
      <c r="A12" s="108">
        <v>5</v>
      </c>
      <c r="B12" s="25" t="s">
        <v>135</v>
      </c>
      <c r="C12" s="29" t="s">
        <v>228</v>
      </c>
      <c r="D12" s="30" t="s">
        <v>16</v>
      </c>
      <c r="E12" s="25">
        <v>4</v>
      </c>
      <c r="F12" s="25">
        <v>2</v>
      </c>
      <c r="G12" s="25">
        <v>1</v>
      </c>
      <c r="H12" s="25"/>
      <c r="I12" s="25"/>
      <c r="J12" s="31">
        <f t="shared" si="1"/>
        <v>42</v>
      </c>
      <c r="K12" s="31">
        <f t="shared" si="2"/>
        <v>58</v>
      </c>
      <c r="L12" s="239" t="s">
        <v>21</v>
      </c>
      <c r="M12" s="240"/>
      <c r="N12" s="241"/>
      <c r="O12" s="13">
        <f t="shared" si="0"/>
        <v>3</v>
      </c>
      <c r="P12" s="13"/>
      <c r="Q12" s="13"/>
      <c r="R12" s="13"/>
      <c r="S12" s="13"/>
      <c r="T12" s="13"/>
    </row>
    <row r="13" spans="1:20" ht="21" customHeight="1" x14ac:dyDescent="0.3">
      <c r="A13" s="108">
        <v>6</v>
      </c>
      <c r="B13" s="25" t="s">
        <v>136</v>
      </c>
      <c r="C13" s="29" t="s">
        <v>278</v>
      </c>
      <c r="D13" s="30" t="s">
        <v>16</v>
      </c>
      <c r="E13" s="25">
        <v>4</v>
      </c>
      <c r="F13" s="25">
        <v>2</v>
      </c>
      <c r="G13" s="25">
        <v>1</v>
      </c>
      <c r="H13" s="25"/>
      <c r="I13" s="25"/>
      <c r="J13" s="31">
        <f t="shared" si="1"/>
        <v>42</v>
      </c>
      <c r="K13" s="31">
        <f t="shared" si="2"/>
        <v>58</v>
      </c>
      <c r="L13" s="239" t="s">
        <v>21</v>
      </c>
      <c r="M13" s="240"/>
      <c r="N13" s="241"/>
      <c r="O13" s="13">
        <f t="shared" si="0"/>
        <v>3</v>
      </c>
      <c r="P13" s="13"/>
      <c r="Q13" s="13"/>
      <c r="R13" s="13"/>
      <c r="S13" s="13"/>
      <c r="T13" s="13"/>
    </row>
    <row r="14" spans="1:20" ht="27.6" customHeight="1" x14ac:dyDescent="0.3">
      <c r="A14" s="108">
        <v>7</v>
      </c>
      <c r="B14" s="25" t="s">
        <v>137</v>
      </c>
      <c r="C14" s="29" t="s">
        <v>229</v>
      </c>
      <c r="D14" s="30" t="s">
        <v>16</v>
      </c>
      <c r="E14" s="25">
        <v>4</v>
      </c>
      <c r="F14" s="25"/>
      <c r="G14" s="25">
        <v>3</v>
      </c>
      <c r="H14" s="25"/>
      <c r="I14" s="25"/>
      <c r="J14" s="31">
        <f t="shared" si="1"/>
        <v>42</v>
      </c>
      <c r="K14" s="31">
        <f t="shared" si="2"/>
        <v>58</v>
      </c>
      <c r="L14" s="239" t="s">
        <v>21</v>
      </c>
      <c r="M14" s="240"/>
      <c r="N14" s="241"/>
      <c r="O14" s="13">
        <f t="shared" si="0"/>
        <v>3</v>
      </c>
      <c r="P14" s="13"/>
      <c r="Q14" s="13"/>
      <c r="R14" s="13"/>
      <c r="S14" s="13"/>
      <c r="T14" s="13"/>
    </row>
    <row r="15" spans="1:20" ht="15" thickBot="1" x14ac:dyDescent="0.35">
      <c r="A15" s="109">
        <v>9</v>
      </c>
      <c r="B15" s="37" t="s">
        <v>138</v>
      </c>
      <c r="C15" s="33" t="s">
        <v>309</v>
      </c>
      <c r="D15" s="157" t="s">
        <v>16</v>
      </c>
      <c r="E15" s="166">
        <v>2</v>
      </c>
      <c r="F15" s="167"/>
      <c r="G15" s="167"/>
      <c r="H15" s="167"/>
      <c r="I15" s="31">
        <v>2</v>
      </c>
      <c r="J15" s="36">
        <f t="shared" ref="J15" si="3">SUM(F15:I15)*14</f>
        <v>28</v>
      </c>
      <c r="K15" s="36">
        <f t="shared" ref="K15" si="4">E15*25-J15</f>
        <v>22</v>
      </c>
      <c r="L15" s="239" t="s">
        <v>22</v>
      </c>
      <c r="M15" s="240"/>
      <c r="N15" s="241"/>
      <c r="O15" s="13">
        <f t="shared" si="0"/>
        <v>2</v>
      </c>
      <c r="P15" s="13"/>
      <c r="Q15" s="13"/>
      <c r="R15" s="13"/>
      <c r="S15" s="13"/>
      <c r="T15" s="13"/>
    </row>
    <row r="16" spans="1:20" ht="14.4" customHeight="1" thickBot="1" x14ac:dyDescent="0.35">
      <c r="A16" s="236" t="s">
        <v>53</v>
      </c>
      <c r="B16" s="237"/>
      <c r="C16" s="237"/>
      <c r="D16" s="254"/>
      <c r="E16" s="237"/>
      <c r="F16" s="289"/>
      <c r="G16" s="289"/>
      <c r="H16" s="289"/>
      <c r="I16" s="289"/>
      <c r="J16" s="237"/>
      <c r="K16" s="237"/>
      <c r="L16" s="254"/>
      <c r="M16" s="254"/>
      <c r="N16" s="255"/>
      <c r="P16" s="13"/>
      <c r="Q16" s="13"/>
      <c r="R16" s="13"/>
      <c r="S16" s="13"/>
      <c r="T16" s="13"/>
    </row>
    <row r="17" spans="1:20" ht="15" customHeight="1" x14ac:dyDescent="0.3">
      <c r="A17" s="106">
        <v>10</v>
      </c>
      <c r="B17" s="168" t="s">
        <v>139</v>
      </c>
      <c r="C17" s="46" t="s">
        <v>75</v>
      </c>
      <c r="D17" s="292" t="s">
        <v>15</v>
      </c>
      <c r="E17" s="266">
        <v>2</v>
      </c>
      <c r="F17" s="320">
        <v>1</v>
      </c>
      <c r="G17" s="312"/>
      <c r="H17" s="312"/>
      <c r="I17" s="312"/>
      <c r="J17" s="312">
        <f t="shared" ref="J17:J19" si="5">SUM(F17:I17)*14</f>
        <v>14</v>
      </c>
      <c r="K17" s="312">
        <f t="shared" ref="K17:K19" si="6">E17*25-J17</f>
        <v>36</v>
      </c>
      <c r="L17" s="262" t="s">
        <v>22</v>
      </c>
      <c r="M17" s="263"/>
      <c r="N17" s="264"/>
      <c r="O17" s="353">
        <f t="shared" ref="O17" si="7">SUM(F17:I17)</f>
        <v>1</v>
      </c>
      <c r="P17" s="13"/>
      <c r="Q17" s="13"/>
      <c r="R17" s="13"/>
      <c r="S17" s="13"/>
      <c r="T17" s="13"/>
    </row>
    <row r="18" spans="1:20" ht="15" customHeight="1" thickBot="1" x14ac:dyDescent="0.35">
      <c r="A18" s="111">
        <v>11</v>
      </c>
      <c r="B18" s="169" t="s">
        <v>140</v>
      </c>
      <c r="C18" s="170" t="s">
        <v>76</v>
      </c>
      <c r="D18" s="292"/>
      <c r="E18" s="307"/>
      <c r="F18" s="317"/>
      <c r="G18" s="309"/>
      <c r="H18" s="309"/>
      <c r="I18" s="309"/>
      <c r="J18" s="309"/>
      <c r="K18" s="309"/>
      <c r="L18" s="265"/>
      <c r="M18" s="266"/>
      <c r="N18" s="267"/>
      <c r="O18" s="354"/>
      <c r="P18" s="13"/>
      <c r="Q18" s="13"/>
      <c r="R18" s="13"/>
      <c r="S18" s="13"/>
      <c r="T18" s="13"/>
    </row>
    <row r="19" spans="1:20" ht="15" customHeight="1" x14ac:dyDescent="0.3">
      <c r="A19" s="139">
        <v>12</v>
      </c>
      <c r="B19" s="41" t="s">
        <v>141</v>
      </c>
      <c r="C19" s="29" t="s">
        <v>77</v>
      </c>
      <c r="D19" s="292" t="s">
        <v>15</v>
      </c>
      <c r="E19" s="338">
        <v>2</v>
      </c>
      <c r="F19" s="348">
        <v>1</v>
      </c>
      <c r="G19" s="335">
        <v>1</v>
      </c>
      <c r="H19" s="335"/>
      <c r="I19" s="335"/>
      <c r="J19" s="335">
        <f t="shared" si="5"/>
        <v>28</v>
      </c>
      <c r="K19" s="335">
        <f t="shared" si="6"/>
        <v>22</v>
      </c>
      <c r="L19" s="262" t="s">
        <v>22</v>
      </c>
      <c r="M19" s="263"/>
      <c r="N19" s="264"/>
      <c r="O19" s="355">
        <f t="shared" ref="O19" si="8">SUM(F19:I19)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171">
        <v>13</v>
      </c>
      <c r="B20" s="25" t="s">
        <v>142</v>
      </c>
      <c r="C20" s="29" t="s">
        <v>302</v>
      </c>
      <c r="D20" s="292"/>
      <c r="E20" s="340"/>
      <c r="F20" s="258"/>
      <c r="G20" s="260"/>
      <c r="H20" s="260"/>
      <c r="I20" s="260"/>
      <c r="J20" s="260"/>
      <c r="K20" s="260"/>
      <c r="L20" s="357"/>
      <c r="M20" s="339"/>
      <c r="N20" s="358"/>
      <c r="O20" s="356"/>
      <c r="P20" s="13"/>
      <c r="Q20" s="13"/>
      <c r="R20" s="13"/>
      <c r="S20" s="13"/>
      <c r="T20" s="13"/>
    </row>
    <row r="21" spans="1:20" ht="15" customHeight="1" x14ac:dyDescent="0.3">
      <c r="A21" s="64">
        <v>6</v>
      </c>
      <c r="B21" s="140" t="s">
        <v>181</v>
      </c>
      <c r="C21" s="46" t="s">
        <v>274</v>
      </c>
      <c r="D21" s="347" t="s">
        <v>20</v>
      </c>
      <c r="E21" s="348">
        <v>2</v>
      </c>
      <c r="F21" s="335">
        <v>1</v>
      </c>
      <c r="G21" s="335">
        <v>1</v>
      </c>
      <c r="H21" s="335"/>
      <c r="I21" s="335"/>
      <c r="J21" s="335">
        <f t="shared" ref="J21" si="9">SUM(F21:I21)*14</f>
        <v>28</v>
      </c>
      <c r="K21" s="335">
        <f t="shared" ref="K21" si="10">E21*25-J21</f>
        <v>22</v>
      </c>
      <c r="L21" s="336" t="s">
        <v>22</v>
      </c>
      <c r="M21" s="337"/>
      <c r="N21" s="338"/>
      <c r="O21" s="359">
        <f>SUM(F21:I21)</f>
        <v>2</v>
      </c>
      <c r="P21" s="217" t="s">
        <v>271</v>
      </c>
      <c r="Q21" s="217"/>
      <c r="R21" s="13"/>
      <c r="S21" s="13"/>
      <c r="T21" s="13"/>
    </row>
    <row r="22" spans="1:20" ht="28.2" customHeight="1" thickBot="1" x14ac:dyDescent="0.35">
      <c r="A22" s="174">
        <v>7</v>
      </c>
      <c r="B22" s="75" t="s">
        <v>182</v>
      </c>
      <c r="C22" s="48" t="s">
        <v>275</v>
      </c>
      <c r="D22" s="302"/>
      <c r="E22" s="259"/>
      <c r="F22" s="261"/>
      <c r="G22" s="261"/>
      <c r="H22" s="261"/>
      <c r="I22" s="261"/>
      <c r="J22" s="261"/>
      <c r="K22" s="261"/>
      <c r="L22" s="252"/>
      <c r="M22" s="339"/>
      <c r="N22" s="340"/>
      <c r="O22" s="359"/>
      <c r="P22" s="217"/>
      <c r="Q22" s="217"/>
      <c r="R22" s="13"/>
      <c r="S22" s="13"/>
      <c r="T22" s="13"/>
    </row>
    <row r="23" spans="1:20" x14ac:dyDescent="0.3">
      <c r="A23" s="330" t="s">
        <v>23</v>
      </c>
      <c r="B23" s="216"/>
      <c r="C23" s="216"/>
      <c r="D23" s="54" t="s">
        <v>24</v>
      </c>
      <c r="E23" s="351">
        <f t="shared" ref="E23:K23" si="11">SUM(E9:E22)</f>
        <v>30</v>
      </c>
      <c r="F23" s="55">
        <f t="shared" si="11"/>
        <v>12</v>
      </c>
      <c r="G23" s="56">
        <f t="shared" si="11"/>
        <v>10</v>
      </c>
      <c r="H23" s="56">
        <f t="shared" si="11"/>
        <v>0</v>
      </c>
      <c r="I23" s="56">
        <f t="shared" si="11"/>
        <v>2</v>
      </c>
      <c r="J23" s="333">
        <f t="shared" si="11"/>
        <v>336</v>
      </c>
      <c r="K23" s="333">
        <f t="shared" si="11"/>
        <v>414</v>
      </c>
      <c r="L23" s="56" t="s">
        <v>25</v>
      </c>
      <c r="M23" s="334" t="s">
        <v>26</v>
      </c>
      <c r="N23" s="334"/>
      <c r="P23" s="63"/>
      <c r="Q23" s="63"/>
      <c r="R23" s="63"/>
      <c r="S23" s="13"/>
      <c r="T23" s="13"/>
    </row>
    <row r="24" spans="1:20" ht="15" thickBot="1" x14ac:dyDescent="0.35">
      <c r="A24" s="330"/>
      <c r="B24" s="216"/>
      <c r="C24" s="216"/>
      <c r="D24" s="59" t="s">
        <v>27</v>
      </c>
      <c r="E24" s="352"/>
      <c r="F24" s="60">
        <f>COUNT(F9:F22)</f>
        <v>8</v>
      </c>
      <c r="G24" s="57">
        <f>COUNT(G9:G22)</f>
        <v>8</v>
      </c>
      <c r="H24" s="57">
        <f>COUNT(H9:H22)</f>
        <v>0</v>
      </c>
      <c r="I24" s="57">
        <f>COUNT(I9:I22)</f>
        <v>1</v>
      </c>
      <c r="J24" s="322"/>
      <c r="K24" s="322"/>
      <c r="L24" s="61">
        <f>COUNTIF(L1:L23,"=E")</f>
        <v>6</v>
      </c>
      <c r="M24" s="293">
        <f>COUNTIF(L1:L23,"=V")</f>
        <v>4</v>
      </c>
      <c r="N24" s="293"/>
      <c r="P24" s="63" t="s">
        <v>257</v>
      </c>
      <c r="Q24" s="63" t="s">
        <v>258</v>
      </c>
      <c r="R24" s="63" t="s">
        <v>259</v>
      </c>
      <c r="S24" s="63"/>
      <c r="T24" s="13"/>
    </row>
    <row r="25" spans="1:20" ht="15" customHeight="1" thickBot="1" x14ac:dyDescent="0.35">
      <c r="A25" s="283" t="s">
        <v>54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1"/>
      <c r="N25" s="282"/>
      <c r="P25" s="63">
        <f>SUM(O9:O11, O17)</f>
        <v>9</v>
      </c>
      <c r="Q25" s="63">
        <f>SUM(O12:O15)</f>
        <v>11</v>
      </c>
      <c r="R25" s="63">
        <f>SUM(O19, O21)</f>
        <v>4</v>
      </c>
      <c r="S25" s="63"/>
      <c r="T25" s="13"/>
    </row>
    <row r="26" spans="1:20" ht="15" customHeight="1" x14ac:dyDescent="0.3">
      <c r="A26" s="158">
        <v>16</v>
      </c>
      <c r="B26" s="144" t="s">
        <v>143</v>
      </c>
      <c r="C26" s="177" t="s">
        <v>209</v>
      </c>
      <c r="D26" s="67" t="s">
        <v>15</v>
      </c>
      <c r="E26" s="66">
        <v>2</v>
      </c>
      <c r="F26" s="146">
        <v>2</v>
      </c>
      <c r="G26" s="69"/>
      <c r="H26" s="69"/>
      <c r="I26" s="69"/>
      <c r="J26" s="69">
        <f t="shared" ref="J26:J29" si="12">SUM(F26:I26)*14</f>
        <v>28</v>
      </c>
      <c r="K26" s="69">
        <f t="shared" ref="K26:K29" si="13">E26*25-J26</f>
        <v>22</v>
      </c>
      <c r="L26" s="297" t="s">
        <v>22</v>
      </c>
      <c r="M26" s="298"/>
      <c r="N26" s="299"/>
      <c r="P26" s="13"/>
      <c r="Q26" s="73"/>
      <c r="R26" s="13"/>
      <c r="S26" s="13"/>
      <c r="T26" s="13"/>
    </row>
    <row r="27" spans="1:20" ht="15" customHeight="1" x14ac:dyDescent="0.3">
      <c r="A27" s="158">
        <v>17</v>
      </c>
      <c r="B27" s="70" t="s">
        <v>144</v>
      </c>
      <c r="C27" s="175" t="s">
        <v>210</v>
      </c>
      <c r="D27" s="67" t="s">
        <v>15</v>
      </c>
      <c r="E27" s="66">
        <v>2</v>
      </c>
      <c r="F27" s="146">
        <v>2</v>
      </c>
      <c r="G27" s="69"/>
      <c r="H27" s="69"/>
      <c r="I27" s="69"/>
      <c r="J27" s="79">
        <f t="shared" si="12"/>
        <v>28</v>
      </c>
      <c r="K27" s="79">
        <f t="shared" si="13"/>
        <v>22</v>
      </c>
      <c r="L27" s="328" t="s">
        <v>22</v>
      </c>
      <c r="M27" s="329"/>
      <c r="N27" s="305"/>
      <c r="P27" s="13"/>
      <c r="Q27" s="73"/>
      <c r="R27" s="81"/>
      <c r="S27" s="81"/>
      <c r="T27" s="81"/>
    </row>
    <row r="28" spans="1:20" ht="15" customHeight="1" x14ac:dyDescent="0.3">
      <c r="A28" s="158"/>
      <c r="B28" s="70" t="s">
        <v>144</v>
      </c>
      <c r="C28" s="29" t="s">
        <v>201</v>
      </c>
      <c r="D28" s="67" t="s">
        <v>15</v>
      </c>
      <c r="E28" s="66">
        <v>3</v>
      </c>
      <c r="F28" s="146"/>
      <c r="G28" s="69">
        <v>1</v>
      </c>
      <c r="H28" s="69"/>
      <c r="I28" s="69"/>
      <c r="J28" s="79">
        <f t="shared" ref="J28" si="14">SUM(F28:I28)*14</f>
        <v>14</v>
      </c>
      <c r="K28" s="79">
        <f t="shared" ref="K28" si="15">E28*25-J28</f>
        <v>61</v>
      </c>
      <c r="L28" s="328" t="s">
        <v>22</v>
      </c>
      <c r="M28" s="329"/>
      <c r="N28" s="305"/>
      <c r="P28" s="13"/>
      <c r="Q28" s="73"/>
      <c r="R28" s="81"/>
      <c r="S28" s="81"/>
      <c r="T28" s="81"/>
    </row>
    <row r="29" spans="1:20" ht="43.2" x14ac:dyDescent="0.3">
      <c r="A29" s="74">
        <v>18</v>
      </c>
      <c r="B29" s="70" t="s">
        <v>145</v>
      </c>
      <c r="C29" s="175" t="s">
        <v>42</v>
      </c>
      <c r="D29" s="77" t="s">
        <v>15</v>
      </c>
      <c r="E29" s="76">
        <v>5</v>
      </c>
      <c r="F29" s="72">
        <v>2</v>
      </c>
      <c r="G29" s="79">
        <v>2</v>
      </c>
      <c r="H29" s="79"/>
      <c r="I29" s="79"/>
      <c r="J29" s="79">
        <f t="shared" si="12"/>
        <v>56</v>
      </c>
      <c r="K29" s="79">
        <f t="shared" si="13"/>
        <v>69</v>
      </c>
      <c r="L29" s="328" t="s">
        <v>21</v>
      </c>
      <c r="M29" s="329"/>
      <c r="N29" s="305"/>
      <c r="P29" s="13"/>
      <c r="Q29" s="73"/>
      <c r="R29" s="13"/>
      <c r="S29" s="13"/>
      <c r="T29" s="13"/>
    </row>
    <row r="30" spans="1:20" ht="15.75" customHeight="1" thickBot="1" x14ac:dyDescent="0.35">
      <c r="A30" s="160">
        <v>19</v>
      </c>
      <c r="B30" s="161" t="s">
        <v>146</v>
      </c>
      <c r="C30" s="75" t="s">
        <v>43</v>
      </c>
      <c r="D30" s="176" t="s">
        <v>295</v>
      </c>
      <c r="E30" s="88">
        <v>3</v>
      </c>
      <c r="F30" s="89"/>
      <c r="G30" s="89"/>
      <c r="H30" s="89"/>
      <c r="I30" s="89"/>
      <c r="J30" s="343" t="s">
        <v>296</v>
      </c>
      <c r="K30" s="344"/>
      <c r="L30" s="328" t="s">
        <v>22</v>
      </c>
      <c r="M30" s="329"/>
      <c r="N30" s="305"/>
      <c r="P30" s="13"/>
      <c r="Q30" s="73"/>
      <c r="R30" s="13"/>
      <c r="S30" s="13"/>
      <c r="T30" s="13"/>
    </row>
    <row r="31" spans="1:20" ht="15.75" customHeight="1" thickBot="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P31" s="38"/>
      <c r="Q31" s="73"/>
      <c r="R31" s="81"/>
      <c r="S31" s="81"/>
      <c r="T31" s="81"/>
    </row>
    <row r="32" spans="1:20" ht="15.75" customHeight="1" x14ac:dyDescent="0.3">
      <c r="B32" s="223" t="s">
        <v>30</v>
      </c>
      <c r="C32" s="90" t="s">
        <v>31</v>
      </c>
      <c r="D32" s="226">
        <f>SUM(F9:I15)</f>
        <v>19</v>
      </c>
      <c r="E32" s="227"/>
      <c r="F32" s="227"/>
      <c r="G32" s="227"/>
      <c r="H32" s="227"/>
      <c r="I32" s="227"/>
      <c r="J32" s="227"/>
      <c r="K32" s="227"/>
      <c r="L32" s="227"/>
      <c r="M32" s="228"/>
      <c r="O32" s="91" t="s">
        <v>260</v>
      </c>
      <c r="P32" s="92">
        <f>SUM(D32, D33)</f>
        <v>24</v>
      </c>
      <c r="Q32" s="92">
        <f>SUM(P25, Q25, R25)</f>
        <v>24</v>
      </c>
      <c r="R32" s="81"/>
      <c r="S32" s="81"/>
      <c r="T32" s="81"/>
    </row>
    <row r="33" spans="1:20" ht="15.75" customHeight="1" x14ac:dyDescent="0.3">
      <c r="B33" s="224"/>
      <c r="C33" s="93" t="s">
        <v>32</v>
      </c>
      <c r="D33" s="229">
        <f>SUM(F17:I22)</f>
        <v>5</v>
      </c>
      <c r="E33" s="230"/>
      <c r="F33" s="230"/>
      <c r="G33" s="230"/>
      <c r="H33" s="230"/>
      <c r="I33" s="230"/>
      <c r="J33" s="230"/>
      <c r="K33" s="230"/>
      <c r="L33" s="230"/>
      <c r="M33" s="231"/>
      <c r="P33" s="38"/>
      <c r="Q33" s="73"/>
      <c r="R33" s="81"/>
      <c r="S33" s="81"/>
      <c r="T33" s="81"/>
    </row>
    <row r="34" spans="1:20" ht="15.75" customHeight="1" thickBot="1" x14ac:dyDescent="0.35">
      <c r="B34" s="225"/>
      <c r="C34" s="95" t="s">
        <v>33</v>
      </c>
      <c r="D34" s="232">
        <f>SUM(F26:I30)</f>
        <v>9</v>
      </c>
      <c r="E34" s="233"/>
      <c r="F34" s="233"/>
      <c r="G34" s="233"/>
      <c r="H34" s="233"/>
      <c r="I34" s="233"/>
      <c r="J34" s="233"/>
      <c r="K34" s="233"/>
      <c r="L34" s="233"/>
      <c r="M34" s="234"/>
      <c r="P34" s="38"/>
      <c r="Q34" s="73"/>
      <c r="R34" s="81"/>
      <c r="S34" s="81"/>
      <c r="T34" s="81"/>
    </row>
    <row r="35" spans="1:20" s="103" customFormat="1" ht="15.75" customHeight="1" x14ac:dyDescent="0.2">
      <c r="A35" s="100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P35" s="126"/>
      <c r="Q35" s="127"/>
      <c r="R35" s="128"/>
      <c r="S35" s="128"/>
      <c r="T35" s="128"/>
    </row>
    <row r="36" spans="1:20" ht="18" customHeight="1" x14ac:dyDescent="0.3">
      <c r="B36" s="6" t="s">
        <v>34</v>
      </c>
      <c r="C36" s="11"/>
      <c r="D36" s="15"/>
      <c r="E36" s="216" t="s">
        <v>35</v>
      </c>
      <c r="F36" s="216"/>
      <c r="G36" s="6"/>
      <c r="H36" s="15"/>
      <c r="I36" s="15"/>
      <c r="J36" s="235" t="s">
        <v>36</v>
      </c>
      <c r="K36" s="235"/>
      <c r="L36" s="235"/>
      <c r="M36" s="235"/>
      <c r="P36" s="13"/>
      <c r="Q36" s="73"/>
      <c r="R36" s="217"/>
      <c r="S36" s="217"/>
      <c r="T36" s="217"/>
    </row>
    <row r="37" spans="1:20" ht="15" customHeight="1" x14ac:dyDescent="0.3">
      <c r="B37" s="218" t="s">
        <v>37</v>
      </c>
      <c r="C37" s="218"/>
      <c r="D37" s="219" t="s">
        <v>64</v>
      </c>
      <c r="E37" s="219"/>
      <c r="F37" s="219"/>
      <c r="G37" s="219"/>
      <c r="H37" s="219"/>
      <c r="I37" s="219"/>
      <c r="J37" s="220" t="s">
        <v>63</v>
      </c>
      <c r="K37" s="220"/>
      <c r="L37" s="220"/>
      <c r="M37" s="220"/>
      <c r="P37" s="97"/>
      <c r="Q37" s="73"/>
      <c r="R37" s="13"/>
      <c r="S37" s="13"/>
      <c r="T37" s="13"/>
    </row>
    <row r="38" spans="1:20" ht="1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P38" s="97"/>
      <c r="Q38" s="73"/>
      <c r="R38" s="13"/>
      <c r="S38" s="13"/>
      <c r="T38" s="13"/>
    </row>
    <row r="39" spans="1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0" ht="15" customHeight="1" x14ac:dyDescent="0.3">
      <c r="B45" s="15"/>
      <c r="C45" s="15"/>
      <c r="H45" s="6"/>
      <c r="I45" s="6"/>
      <c r="J45" s="15"/>
      <c r="K45" s="15"/>
      <c r="L45" s="15"/>
    </row>
    <row r="46" spans="1:20" ht="15" customHeight="1" x14ac:dyDescent="0.3">
      <c r="B46" s="15"/>
      <c r="C46" s="15"/>
      <c r="H46" s="6"/>
      <c r="I46" s="6"/>
      <c r="J46" s="15"/>
      <c r="K46" s="15"/>
      <c r="L46" s="15"/>
    </row>
    <row r="47" spans="1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A54" s="221" t="s">
        <v>55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</row>
    <row r="55" spans="1:13" x14ac:dyDescent="0.3">
      <c r="A55" s="222" t="s">
        <v>38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</row>
    <row r="56" spans="1:13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15"/>
      <c r="D61" s="6"/>
      <c r="E61" s="6"/>
      <c r="F61" s="6"/>
      <c r="G61" s="6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216"/>
      <c r="F64" s="216"/>
      <c r="G64" s="216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</sheetData>
  <sheetProtection formatCells="0" formatRows="0" insertRows="0" insertHyperlinks="0" deleteRows="0" sort="0" autoFilter="0" pivotTables="0"/>
  <protectedRanges>
    <protectedRange sqref="A15:H15 A29:B30 A18:XFD18 A9:N12 J15:N15 A17:N17 P17:XFD17 A20:XFD20 A19:N19 P19:XFD19 A14:N14 A13:B13 D13:N13 P9:XFD15 A26:XFD28" name="Editabil"/>
    <protectedRange sqref="O19 O17 O9:O15" name="Editabil_2"/>
    <protectedRange sqref="A21:A22 T21:XFD22" name="Editabil_3"/>
    <protectedRange sqref="O22:S22 P21:S21" name="Editabil_2_1"/>
    <protectedRange sqref="O21" name="Editabil_2_1_1"/>
    <protectedRange sqref="E21:N22" name="Editabil_4"/>
    <protectedRange sqref="B21:B22 D21:D22" name="Editabil_3_1"/>
    <protectedRange sqref="C21:C22" name="Editabil_5"/>
    <protectedRange sqref="C13" name="Editabil_6"/>
    <protectedRange sqref="C3:G4 D2 K1:L2" name="Editabil_4_1"/>
    <protectedRange sqref="D37 J37" name="Editabil_6_1"/>
  </protectedRanges>
  <mergeCells count="84">
    <mergeCell ref="I21:I22"/>
    <mergeCell ref="J21:J22"/>
    <mergeCell ref="K21:K22"/>
    <mergeCell ref="L21:N22"/>
    <mergeCell ref="P21:Q22"/>
    <mergeCell ref="O21:O22"/>
    <mergeCell ref="D21:D22"/>
    <mergeCell ref="E21:E22"/>
    <mergeCell ref="F21:F22"/>
    <mergeCell ref="G21:G22"/>
    <mergeCell ref="H21:H22"/>
    <mergeCell ref="O17:O18"/>
    <mergeCell ref="O19:O20"/>
    <mergeCell ref="D19:D20"/>
    <mergeCell ref="E19:E20"/>
    <mergeCell ref="F19:F20"/>
    <mergeCell ref="G19:G20"/>
    <mergeCell ref="H19:H20"/>
    <mergeCell ref="J19:J20"/>
    <mergeCell ref="K19:K20"/>
    <mergeCell ref="L19:N20"/>
    <mergeCell ref="I19:I20"/>
    <mergeCell ref="J17:J18"/>
    <mergeCell ref="K17:K18"/>
    <mergeCell ref="L17:N18"/>
    <mergeCell ref="D17:D18"/>
    <mergeCell ref="E17:E18"/>
    <mergeCell ref="A54:M54"/>
    <mergeCell ref="A55:M55"/>
    <mergeCell ref="E63:G63"/>
    <mergeCell ref="E64:G64"/>
    <mergeCell ref="E36:F36"/>
    <mergeCell ref="J36:M36"/>
    <mergeCell ref="R36:T36"/>
    <mergeCell ref="B37:C37"/>
    <mergeCell ref="D37:I37"/>
    <mergeCell ref="J37:M37"/>
    <mergeCell ref="A25:N25"/>
    <mergeCell ref="L26:N26"/>
    <mergeCell ref="L27:N27"/>
    <mergeCell ref="L29:N29"/>
    <mergeCell ref="L30:N30"/>
    <mergeCell ref="B32:B34"/>
    <mergeCell ref="D32:M32"/>
    <mergeCell ref="D33:M33"/>
    <mergeCell ref="D34:M34"/>
    <mergeCell ref="J30:K30"/>
    <mergeCell ref="L28:N28"/>
    <mergeCell ref="A23:C24"/>
    <mergeCell ref="E23:E24"/>
    <mergeCell ref="J23:J24"/>
    <mergeCell ref="K23:K24"/>
    <mergeCell ref="M23:N23"/>
    <mergeCell ref="M24:N24"/>
    <mergeCell ref="F17:F18"/>
    <mergeCell ref="G17:G18"/>
    <mergeCell ref="H17:H18"/>
    <mergeCell ref="I17:I18"/>
    <mergeCell ref="A16:N16"/>
    <mergeCell ref="L12:N12"/>
    <mergeCell ref="L13:N13"/>
    <mergeCell ref="L14:N14"/>
    <mergeCell ref="L15:N15"/>
    <mergeCell ref="A8:N8"/>
    <mergeCell ref="L9:N9"/>
    <mergeCell ref="L10:N10"/>
    <mergeCell ref="L11:N11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C3:G3"/>
    <mergeCell ref="K3:L3"/>
    <mergeCell ref="D1:H1"/>
    <mergeCell ref="K1:L1"/>
    <mergeCell ref="B2:C2"/>
    <mergeCell ref="D2:H2"/>
    <mergeCell ref="K2:L2"/>
  </mergeCells>
  <conditionalFormatting sqref="D1:D4">
    <cfRule type="cellIs" dxfId="336" priority="11" stopIfTrue="1" operator="equal">
      <formula>"DI"</formula>
    </cfRule>
    <cfRule type="cellIs" dxfId="335" priority="12" stopIfTrue="1" operator="equal">
      <formula>"DJ"</formula>
    </cfRule>
    <cfRule type="cellIs" dxfId="334" priority="13" stopIfTrue="1" operator="equal">
      <formula>"DM"</formula>
    </cfRule>
    <cfRule type="cellIs" dxfId="333" priority="14" stopIfTrue="1" operator="equal">
      <formula>"D"</formula>
    </cfRule>
  </conditionalFormatting>
  <conditionalFormatting sqref="D1:D7">
    <cfRule type="cellIs" dxfId="332" priority="15" operator="equal">
      <formula>"SI"</formula>
    </cfRule>
    <cfRule type="cellIs" dxfId="331" priority="16" operator="equal">
      <formula>"SJ"</formula>
    </cfRule>
    <cfRule type="cellIs" dxfId="330" priority="17" operator="equal">
      <formula>"SM"</formula>
    </cfRule>
    <cfRule type="cellIs" dxfId="329" priority="18" operator="equal">
      <formula>"S"</formula>
    </cfRule>
    <cfRule type="cellIs" dxfId="328" priority="19" operator="equal">
      <formula>"C"</formula>
    </cfRule>
    <cfRule type="cellIs" dxfId="327" priority="20" operator="equal">
      <formula>"F"</formula>
    </cfRule>
  </conditionalFormatting>
  <conditionalFormatting sqref="D5:D7 D9:D15 D17 D19 D23:D24 D26:D36 D38:D53">
    <cfRule type="cellIs" dxfId="326" priority="46" operator="equal">
      <formula>"D"</formula>
    </cfRule>
    <cfRule type="cellIs" dxfId="325" priority="45" operator="equal">
      <formula>"DJ"</formula>
    </cfRule>
    <cfRule type="cellIs" dxfId="324" priority="44" operator="equal">
      <formula>"DM"</formula>
    </cfRule>
    <cfRule type="cellIs" dxfId="323" priority="43" operator="equal">
      <formula>"DI"</formula>
    </cfRule>
  </conditionalFormatting>
  <conditionalFormatting sqref="D9:D15 D17 D19 D23:D24">
    <cfRule type="cellIs" dxfId="322" priority="52" operator="equal">
      <formula>"F"</formula>
    </cfRule>
    <cfRule type="cellIs" dxfId="321" priority="51" operator="equal">
      <formula>"C"</formula>
    </cfRule>
    <cfRule type="cellIs" dxfId="320" priority="50" operator="equal">
      <formula>"S"</formula>
    </cfRule>
    <cfRule type="cellIs" dxfId="319" priority="49" operator="equal">
      <formula>"SJ"</formula>
    </cfRule>
    <cfRule type="cellIs" dxfId="318" priority="48" operator="equal">
      <formula>"SM"</formula>
    </cfRule>
    <cfRule type="cellIs" dxfId="317" priority="47" operator="equal">
      <formula>"SI"</formula>
    </cfRule>
  </conditionalFormatting>
  <conditionalFormatting sqref="D21">
    <cfRule type="cellIs" dxfId="316" priority="21" operator="equal">
      <formula>"DI"</formula>
    </cfRule>
    <cfRule type="cellIs" dxfId="315" priority="22" operator="equal">
      <formula>"DM"</formula>
    </cfRule>
    <cfRule type="cellIs" dxfId="314" priority="23" operator="equal">
      <formula>"DJ"</formula>
    </cfRule>
    <cfRule type="cellIs" dxfId="313" priority="24" operator="equal">
      <formula>"D"</formula>
    </cfRule>
    <cfRule type="cellIs" dxfId="312" priority="25" operator="equal">
      <formula>"SI"</formula>
    </cfRule>
    <cfRule type="cellIs" dxfId="311" priority="26" operator="equal">
      <formula>"SM"</formula>
    </cfRule>
    <cfRule type="cellIs" dxfId="310" priority="27" operator="equal">
      <formula>"SJ"</formula>
    </cfRule>
    <cfRule type="cellIs" dxfId="309" priority="28" operator="equal">
      <formula>"S"</formula>
    </cfRule>
    <cfRule type="cellIs" dxfId="308" priority="29" operator="equal">
      <formula>"C"</formula>
    </cfRule>
    <cfRule type="cellIs" dxfId="307" priority="30" operator="equal">
      <formula>"F"</formula>
    </cfRule>
    <cfRule type="cellIs" dxfId="306" priority="31" operator="equal">
      <formula>"DS"</formula>
    </cfRule>
  </conditionalFormatting>
  <conditionalFormatting sqref="D26:D53">
    <cfRule type="cellIs" dxfId="305" priority="10" operator="equal">
      <formula>"F"</formula>
    </cfRule>
    <cfRule type="cellIs" dxfId="304" priority="9" operator="equal">
      <formula>"C"</formula>
    </cfRule>
    <cfRule type="cellIs" dxfId="303" priority="8" operator="equal">
      <formula>"S"</formula>
    </cfRule>
    <cfRule type="cellIs" dxfId="302" priority="7" operator="equal">
      <formula>"SM"</formula>
    </cfRule>
    <cfRule type="cellIs" dxfId="301" priority="6" operator="equal">
      <formula>"SJ"</formula>
    </cfRule>
    <cfRule type="cellIs" dxfId="300" priority="5" operator="equal">
      <formula>"SI"</formula>
    </cfRule>
  </conditionalFormatting>
  <conditionalFormatting sqref="D37">
    <cfRule type="cellIs" dxfId="299" priority="4" stopIfTrue="1" operator="equal">
      <formula>"D"</formula>
    </cfRule>
    <cfRule type="cellIs" dxfId="298" priority="3" stopIfTrue="1" operator="equal">
      <formula>"DM"</formula>
    </cfRule>
    <cfRule type="cellIs" dxfId="297" priority="2" stopIfTrue="1" operator="equal">
      <formula>"DJ"</formula>
    </cfRule>
    <cfRule type="cellIs" dxfId="296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C56B-C6E6-4E24-91B3-9C24D83A51B7}">
  <dimension ref="A1:T63"/>
  <sheetViews>
    <sheetView topLeftCell="A6" zoomScale="90" zoomScaleNormal="90" zoomScaleSheetLayoutView="70" workbookViewId="0">
      <selection activeCell="H20" sqref="H20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88671875" customWidth="1"/>
    <col min="11" max="11" width="10.44140625" customWidth="1"/>
    <col min="12" max="13" width="4.6640625" style="4" customWidth="1"/>
    <col min="14" max="14" width="4.5546875" customWidth="1"/>
    <col min="17" max="17" width="10.3320312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52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39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63"/>
      <c r="Q6" s="63"/>
      <c r="R6" s="63"/>
      <c r="S6" s="63"/>
      <c r="T6" s="6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280"/>
      <c r="M7" s="281"/>
      <c r="N7" s="282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63"/>
      <c r="Q8" s="63"/>
      <c r="R8" s="63"/>
      <c r="S8" s="63"/>
      <c r="T8" s="63"/>
    </row>
    <row r="9" spans="1:20" ht="15" customHeight="1" x14ac:dyDescent="0.3">
      <c r="A9" s="108">
        <v>2</v>
      </c>
      <c r="B9" s="25" t="s">
        <v>147</v>
      </c>
      <c r="C9" s="29" t="s">
        <v>72</v>
      </c>
      <c r="D9" s="30" t="s">
        <v>16</v>
      </c>
      <c r="E9" s="30">
        <v>4</v>
      </c>
      <c r="F9" s="27">
        <v>2</v>
      </c>
      <c r="G9" s="31">
        <v>1</v>
      </c>
      <c r="H9" s="31"/>
      <c r="I9" s="31"/>
      <c r="J9" s="31">
        <f>SUM(F9:I9)*14</f>
        <v>42</v>
      </c>
      <c r="K9" s="31">
        <f t="shared" ref="K9:K14" si="0">E9*25-J9</f>
        <v>58</v>
      </c>
      <c r="L9" s="239" t="s">
        <v>21</v>
      </c>
      <c r="M9" s="240"/>
      <c r="N9" s="241"/>
      <c r="O9" s="63">
        <f t="shared" ref="O9:O14" si="1">SUM(F9:I9)</f>
        <v>3</v>
      </c>
      <c r="P9" s="63"/>
      <c r="Q9" s="63"/>
      <c r="R9" s="63"/>
      <c r="S9" s="63"/>
      <c r="T9" s="63"/>
    </row>
    <row r="10" spans="1:20" ht="15" customHeight="1" x14ac:dyDescent="0.3">
      <c r="A10" s="108">
        <v>3</v>
      </c>
      <c r="B10" s="25" t="s">
        <v>148</v>
      </c>
      <c r="C10" s="29" t="s">
        <v>78</v>
      </c>
      <c r="D10" s="30" t="s">
        <v>16</v>
      </c>
      <c r="E10" s="30">
        <v>4</v>
      </c>
      <c r="F10" s="27">
        <v>2</v>
      </c>
      <c r="G10" s="31">
        <v>1</v>
      </c>
      <c r="H10" s="31"/>
      <c r="I10" s="31"/>
      <c r="J10" s="31">
        <f>SUM(F10:I10)*14</f>
        <v>42</v>
      </c>
      <c r="K10" s="31">
        <f t="shared" si="0"/>
        <v>58</v>
      </c>
      <c r="L10" s="239" t="s">
        <v>21</v>
      </c>
      <c r="M10" s="240"/>
      <c r="N10" s="241"/>
      <c r="O10" s="63">
        <f t="shared" si="1"/>
        <v>3</v>
      </c>
      <c r="P10" s="63"/>
      <c r="Q10" s="63"/>
      <c r="R10" s="63"/>
      <c r="S10" s="63"/>
      <c r="T10" s="63"/>
    </row>
    <row r="11" spans="1:20" x14ac:dyDescent="0.3">
      <c r="A11" s="108">
        <v>4</v>
      </c>
      <c r="B11" s="25" t="s">
        <v>149</v>
      </c>
      <c r="C11" s="29" t="s">
        <v>74</v>
      </c>
      <c r="D11" s="30" t="s">
        <v>16</v>
      </c>
      <c r="E11" s="30">
        <v>4</v>
      </c>
      <c r="F11" s="27">
        <v>2</v>
      </c>
      <c r="G11" s="31"/>
      <c r="H11" s="31"/>
      <c r="I11" s="31"/>
      <c r="J11" s="31">
        <f t="shared" ref="J11:J14" si="2">SUM(F11:I11)*14</f>
        <v>28</v>
      </c>
      <c r="K11" s="31">
        <f t="shared" si="0"/>
        <v>72</v>
      </c>
      <c r="L11" s="239" t="s">
        <v>21</v>
      </c>
      <c r="M11" s="240"/>
      <c r="N11" s="241"/>
      <c r="O11" s="63">
        <f t="shared" si="1"/>
        <v>2</v>
      </c>
      <c r="P11" s="63"/>
      <c r="Q11" s="63"/>
      <c r="R11" s="63"/>
      <c r="S11" s="63"/>
      <c r="T11" s="63"/>
    </row>
    <row r="12" spans="1:20" ht="28.8" x14ac:dyDescent="0.3">
      <c r="A12" s="108">
        <v>5</v>
      </c>
      <c r="B12" s="25" t="s">
        <v>150</v>
      </c>
      <c r="C12" s="29" t="s">
        <v>230</v>
      </c>
      <c r="D12" s="30" t="s">
        <v>16</v>
      </c>
      <c r="E12" s="30">
        <v>5</v>
      </c>
      <c r="F12" s="27">
        <v>2</v>
      </c>
      <c r="G12" s="31">
        <v>1</v>
      </c>
      <c r="H12" s="31"/>
      <c r="I12" s="31"/>
      <c r="J12" s="31">
        <f t="shared" si="2"/>
        <v>42</v>
      </c>
      <c r="K12" s="31">
        <f t="shared" si="0"/>
        <v>83</v>
      </c>
      <c r="L12" s="239" t="s">
        <v>21</v>
      </c>
      <c r="M12" s="240"/>
      <c r="N12" s="241"/>
      <c r="O12">
        <f t="shared" si="1"/>
        <v>3</v>
      </c>
      <c r="P12" s="63"/>
      <c r="Q12" s="63"/>
      <c r="R12" s="63"/>
      <c r="S12" s="63"/>
      <c r="T12" s="63"/>
    </row>
    <row r="13" spans="1:20" ht="17.399999999999999" customHeight="1" x14ac:dyDescent="0.3">
      <c r="A13" s="108">
        <v>6</v>
      </c>
      <c r="B13" s="25" t="s">
        <v>151</v>
      </c>
      <c r="C13" s="29" t="s">
        <v>280</v>
      </c>
      <c r="D13" s="30" t="s">
        <v>16</v>
      </c>
      <c r="E13" s="30">
        <v>4</v>
      </c>
      <c r="F13" s="27">
        <v>2</v>
      </c>
      <c r="G13" s="31">
        <v>1</v>
      </c>
      <c r="H13" s="31"/>
      <c r="I13" s="31"/>
      <c r="J13" s="31">
        <f t="shared" si="2"/>
        <v>42</v>
      </c>
      <c r="K13" s="31">
        <f t="shared" si="0"/>
        <v>58</v>
      </c>
      <c r="L13" s="239" t="s">
        <v>21</v>
      </c>
      <c r="M13" s="240"/>
      <c r="N13" s="241"/>
      <c r="O13">
        <f t="shared" si="1"/>
        <v>3</v>
      </c>
      <c r="P13" s="63"/>
      <c r="Q13" s="63"/>
      <c r="R13" s="63"/>
      <c r="S13" s="63"/>
      <c r="T13" s="63"/>
    </row>
    <row r="14" spans="1:20" ht="28.8" customHeight="1" thickBot="1" x14ac:dyDescent="0.35">
      <c r="A14" s="108">
        <v>7</v>
      </c>
      <c r="B14" s="25" t="s">
        <v>152</v>
      </c>
      <c r="C14" s="29" t="s">
        <v>231</v>
      </c>
      <c r="D14" s="30" t="s">
        <v>16</v>
      </c>
      <c r="E14" s="30">
        <v>5</v>
      </c>
      <c r="F14" s="27"/>
      <c r="G14" s="31">
        <v>4</v>
      </c>
      <c r="H14" s="31"/>
      <c r="I14" s="31"/>
      <c r="J14" s="31">
        <f t="shared" si="2"/>
        <v>56</v>
      </c>
      <c r="K14" s="31">
        <f t="shared" si="0"/>
        <v>69</v>
      </c>
      <c r="L14" s="239" t="s">
        <v>21</v>
      </c>
      <c r="M14" s="240"/>
      <c r="N14" s="241"/>
      <c r="O14">
        <f t="shared" si="1"/>
        <v>4</v>
      </c>
      <c r="P14" s="63"/>
      <c r="Q14" s="63"/>
      <c r="R14" s="63"/>
      <c r="S14" s="63"/>
      <c r="T14" s="63"/>
    </row>
    <row r="15" spans="1:20" ht="14.4" customHeight="1" thickBot="1" x14ac:dyDescent="0.35">
      <c r="A15" s="236" t="s">
        <v>53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54"/>
      <c r="M15" s="254"/>
      <c r="N15" s="255"/>
      <c r="P15" s="63"/>
      <c r="Q15" s="63"/>
      <c r="R15" s="63"/>
      <c r="S15" s="63"/>
      <c r="T15" s="63"/>
    </row>
    <row r="16" spans="1:20" ht="15" customHeight="1" x14ac:dyDescent="0.3">
      <c r="A16" s="106">
        <v>9</v>
      </c>
      <c r="B16" s="41" t="s">
        <v>153</v>
      </c>
      <c r="C16" s="21" t="s">
        <v>79</v>
      </c>
      <c r="D16" s="256" t="s">
        <v>15</v>
      </c>
      <c r="E16" s="360">
        <v>2</v>
      </c>
      <c r="F16" s="320">
        <v>1</v>
      </c>
      <c r="G16" s="312">
        <v>1</v>
      </c>
      <c r="H16" s="312"/>
      <c r="I16" s="312"/>
      <c r="J16" s="312">
        <f t="shared" ref="J16" si="3">SUM(F16:I16)*14</f>
        <v>28</v>
      </c>
      <c r="K16" s="312">
        <f t="shared" ref="K16" si="4">E16*25-J16</f>
        <v>22</v>
      </c>
      <c r="L16" s="262" t="s">
        <v>22</v>
      </c>
      <c r="M16" s="263"/>
      <c r="N16" s="264"/>
      <c r="O16" s="63">
        <f>SUM(F16:I16)</f>
        <v>2</v>
      </c>
      <c r="P16" s="63"/>
      <c r="Q16" s="63"/>
      <c r="R16" s="63"/>
      <c r="S16" s="63"/>
      <c r="T16" s="63"/>
    </row>
    <row r="17" spans="1:20" ht="15" customHeight="1" thickBot="1" x14ac:dyDescent="0.35">
      <c r="A17" s="111">
        <v>10</v>
      </c>
      <c r="B17" s="25" t="s">
        <v>154</v>
      </c>
      <c r="C17" s="29" t="s">
        <v>80</v>
      </c>
      <c r="D17" s="257"/>
      <c r="E17" s="361"/>
      <c r="F17" s="317"/>
      <c r="G17" s="309"/>
      <c r="H17" s="309"/>
      <c r="I17" s="309"/>
      <c r="J17" s="309"/>
      <c r="K17" s="309"/>
      <c r="L17" s="265"/>
      <c r="M17" s="266"/>
      <c r="N17" s="267"/>
      <c r="P17" s="63"/>
      <c r="Q17" s="63"/>
      <c r="R17" s="63"/>
      <c r="S17" s="63"/>
      <c r="T17" s="63"/>
    </row>
    <row r="18" spans="1:20" ht="15" customHeight="1" x14ac:dyDescent="0.3">
      <c r="A18" s="106">
        <v>9</v>
      </c>
      <c r="B18" s="41" t="s">
        <v>281</v>
      </c>
      <c r="C18" s="178" t="s">
        <v>282</v>
      </c>
      <c r="D18" s="256" t="s">
        <v>20</v>
      </c>
      <c r="E18" s="360">
        <v>2</v>
      </c>
      <c r="F18" s="320">
        <v>1</v>
      </c>
      <c r="G18" s="312">
        <v>1</v>
      </c>
      <c r="H18" s="312"/>
      <c r="I18" s="312"/>
      <c r="J18" s="312">
        <f t="shared" ref="J18" si="5">SUM(F18:I18)*14</f>
        <v>28</v>
      </c>
      <c r="K18" s="312">
        <f t="shared" ref="K18" si="6">E18*25-J18</f>
        <v>22</v>
      </c>
      <c r="L18" s="262" t="s">
        <v>22</v>
      </c>
      <c r="M18" s="263"/>
      <c r="N18" s="264"/>
      <c r="O18">
        <f t="shared" ref="O18" si="7">SUM(F18:I18)</f>
        <v>2</v>
      </c>
      <c r="P18" s="63"/>
      <c r="Q18" s="63"/>
      <c r="R18" s="63"/>
      <c r="S18" s="63"/>
      <c r="T18" s="63"/>
    </row>
    <row r="19" spans="1:20" ht="29.4" customHeight="1" thickBot="1" x14ac:dyDescent="0.35">
      <c r="A19" s="111">
        <v>10</v>
      </c>
      <c r="B19" s="25" t="s">
        <v>283</v>
      </c>
      <c r="C19" s="49" t="s">
        <v>284</v>
      </c>
      <c r="D19" s="257"/>
      <c r="E19" s="361"/>
      <c r="F19" s="317"/>
      <c r="G19" s="309"/>
      <c r="H19" s="309"/>
      <c r="I19" s="309"/>
      <c r="J19" s="309"/>
      <c r="K19" s="309"/>
      <c r="L19" s="265"/>
      <c r="M19" s="266"/>
      <c r="N19" s="358"/>
      <c r="P19" s="63"/>
      <c r="Q19" s="63"/>
      <c r="R19" s="63"/>
      <c r="S19" s="63"/>
      <c r="T19" s="63"/>
    </row>
    <row r="20" spans="1:20" x14ac:dyDescent="0.3">
      <c r="A20" s="326" t="s">
        <v>23</v>
      </c>
      <c r="B20" s="254"/>
      <c r="C20" s="254"/>
      <c r="D20" s="113" t="s">
        <v>24</v>
      </c>
      <c r="E20" s="362">
        <f>SUM(E9:E19)</f>
        <v>30</v>
      </c>
      <c r="F20" s="149">
        <f>SUM(F9:F19)</f>
        <v>12</v>
      </c>
      <c r="G20" s="115">
        <f>SUM(G9:G19)</f>
        <v>10</v>
      </c>
      <c r="H20" s="115">
        <f t="shared" ref="H20:K20" si="8">SUM(H9:H17)</f>
        <v>0</v>
      </c>
      <c r="I20" s="115">
        <f t="shared" si="8"/>
        <v>0</v>
      </c>
      <c r="J20" s="248">
        <f t="shared" si="8"/>
        <v>280</v>
      </c>
      <c r="K20" s="248">
        <f t="shared" si="8"/>
        <v>420</v>
      </c>
      <c r="L20" s="115" t="s">
        <v>25</v>
      </c>
      <c r="M20" s="291" t="s">
        <v>26</v>
      </c>
      <c r="N20" s="291"/>
      <c r="P20" s="63"/>
      <c r="Q20" s="63"/>
      <c r="R20" s="63"/>
      <c r="S20" s="63"/>
      <c r="T20" s="63"/>
    </row>
    <row r="21" spans="1:20" ht="15" thickBot="1" x14ac:dyDescent="0.35">
      <c r="A21" s="244"/>
      <c r="B21" s="245"/>
      <c r="C21" s="245"/>
      <c r="D21" s="116" t="s">
        <v>27</v>
      </c>
      <c r="E21" s="346"/>
      <c r="F21" s="117">
        <f>COUNT(F9:F19)</f>
        <v>7</v>
      </c>
      <c r="G21" s="118">
        <f>COUNT(G9:G19)</f>
        <v>7</v>
      </c>
      <c r="H21" s="118">
        <f>COUNT(H9:H17)</f>
        <v>0</v>
      </c>
      <c r="I21" s="118">
        <f>COUNT(I9:I17)</f>
        <v>0</v>
      </c>
      <c r="J21" s="249"/>
      <c r="K21" s="249"/>
      <c r="L21" s="36">
        <f>COUNTIF(L1:L20,"=E")</f>
        <v>6</v>
      </c>
      <c r="M21" s="292">
        <f>COUNTIF(L1:L20,"=V")</f>
        <v>2</v>
      </c>
      <c r="N21" s="292"/>
      <c r="P21" s="63" t="s">
        <v>257</v>
      </c>
      <c r="Q21" s="63" t="s">
        <v>262</v>
      </c>
      <c r="R21" s="63" t="s">
        <v>259</v>
      </c>
      <c r="S21" s="63"/>
      <c r="T21" s="63"/>
    </row>
    <row r="22" spans="1:20" ht="15" customHeight="1" thickBot="1" x14ac:dyDescent="0.35">
      <c r="A22" s="236" t="s">
        <v>54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89"/>
      <c r="N22" s="290"/>
      <c r="P22" s="63">
        <f>SUM(O9:O11, O16)</f>
        <v>10</v>
      </c>
      <c r="Q22" s="63">
        <f>SUM(O12:O14)</f>
        <v>10</v>
      </c>
      <c r="R22" s="63">
        <f xml:space="preserve"> SUM(O18)</f>
        <v>2</v>
      </c>
      <c r="S22" s="63"/>
      <c r="T22" s="63"/>
    </row>
    <row r="23" spans="1:20" ht="15" customHeight="1" x14ac:dyDescent="0.3">
      <c r="A23" s="106">
        <v>11</v>
      </c>
      <c r="B23" s="24" t="s">
        <v>155</v>
      </c>
      <c r="C23" s="29" t="s">
        <v>211</v>
      </c>
      <c r="D23" s="120" t="s">
        <v>15</v>
      </c>
      <c r="E23" s="22">
        <v>2</v>
      </c>
      <c r="F23" s="23">
        <v>2</v>
      </c>
      <c r="G23" s="24"/>
      <c r="H23" s="24"/>
      <c r="I23" s="24"/>
      <c r="J23" s="24">
        <f t="shared" ref="J23:J26" si="9">SUM(F23:I23)*14</f>
        <v>28</v>
      </c>
      <c r="K23" s="24">
        <f t="shared" ref="K23:K26" si="10">E23*25-J23</f>
        <v>22</v>
      </c>
      <c r="L23" s="239" t="s">
        <v>22</v>
      </c>
      <c r="M23" s="240"/>
      <c r="N23" s="241"/>
      <c r="P23" s="63"/>
      <c r="Q23" s="73"/>
      <c r="R23" s="63"/>
      <c r="S23" s="63"/>
      <c r="T23" s="63"/>
    </row>
    <row r="24" spans="1:20" ht="15" customHeight="1" x14ac:dyDescent="0.3">
      <c r="A24" s="106">
        <v>12</v>
      </c>
      <c r="B24" s="31" t="s">
        <v>156</v>
      </c>
      <c r="C24" s="29" t="s">
        <v>212</v>
      </c>
      <c r="D24" s="120" t="s">
        <v>15</v>
      </c>
      <c r="E24" s="22">
        <v>2</v>
      </c>
      <c r="F24" s="23">
        <v>2</v>
      </c>
      <c r="G24" s="24"/>
      <c r="H24" s="24"/>
      <c r="I24" s="24"/>
      <c r="J24" s="31">
        <f t="shared" si="9"/>
        <v>28</v>
      </c>
      <c r="K24" s="31">
        <f t="shared" si="10"/>
        <v>22</v>
      </c>
      <c r="L24" s="239" t="s">
        <v>22</v>
      </c>
      <c r="M24" s="240"/>
      <c r="N24" s="241"/>
      <c r="P24" s="63"/>
      <c r="Q24" s="73"/>
      <c r="R24" s="121"/>
      <c r="S24" s="121"/>
      <c r="T24" s="121"/>
    </row>
    <row r="25" spans="1:20" ht="15" customHeight="1" x14ac:dyDescent="0.3">
      <c r="A25" s="106"/>
      <c r="B25" s="31" t="s">
        <v>156</v>
      </c>
      <c r="C25" s="33" t="s">
        <v>202</v>
      </c>
      <c r="D25" s="120" t="s">
        <v>15</v>
      </c>
      <c r="E25" s="22">
        <v>3</v>
      </c>
      <c r="F25" s="23"/>
      <c r="G25" s="24">
        <v>1</v>
      </c>
      <c r="H25" s="24"/>
      <c r="I25" s="24"/>
      <c r="J25" s="31">
        <f t="shared" ref="J25" si="11">SUM(F25:I25)*14</f>
        <v>14</v>
      </c>
      <c r="K25" s="31">
        <f t="shared" ref="K25" si="12">E25*25-J25</f>
        <v>61</v>
      </c>
      <c r="L25" s="239" t="s">
        <v>22</v>
      </c>
      <c r="M25" s="240"/>
      <c r="N25" s="241"/>
      <c r="P25" s="63"/>
      <c r="Q25" s="73"/>
      <c r="R25" s="121"/>
      <c r="S25" s="121"/>
      <c r="T25" s="121"/>
    </row>
    <row r="26" spans="1:20" ht="15" customHeight="1" x14ac:dyDescent="0.3">
      <c r="A26" s="108">
        <v>19</v>
      </c>
      <c r="B26" s="31" t="s">
        <v>157</v>
      </c>
      <c r="C26" s="29" t="s">
        <v>81</v>
      </c>
      <c r="D26" s="122" t="s">
        <v>15</v>
      </c>
      <c r="E26" s="30">
        <v>5</v>
      </c>
      <c r="F26" s="27">
        <v>2</v>
      </c>
      <c r="G26" s="31">
        <v>2</v>
      </c>
      <c r="H26" s="31"/>
      <c r="I26" s="31"/>
      <c r="J26" s="31">
        <f t="shared" si="9"/>
        <v>56</v>
      </c>
      <c r="K26" s="31">
        <f t="shared" si="10"/>
        <v>69</v>
      </c>
      <c r="L26" s="239" t="s">
        <v>21</v>
      </c>
      <c r="M26" s="240"/>
      <c r="N26" s="241"/>
      <c r="P26" s="63"/>
      <c r="Q26" s="73"/>
      <c r="R26" s="63"/>
      <c r="S26" s="63"/>
      <c r="T26" s="63"/>
    </row>
    <row r="27" spans="1:20" ht="15.75" customHeight="1" thickBot="1" x14ac:dyDescent="0.35">
      <c r="A27" s="111">
        <v>20</v>
      </c>
      <c r="B27" s="40" t="s">
        <v>158</v>
      </c>
      <c r="C27" s="48" t="s">
        <v>44</v>
      </c>
      <c r="D27" s="1" t="s">
        <v>295</v>
      </c>
      <c r="E27" s="123">
        <v>3</v>
      </c>
      <c r="F27" s="167"/>
      <c r="G27" s="167"/>
      <c r="H27" s="167"/>
      <c r="I27" s="167"/>
      <c r="J27" s="242" t="s">
        <v>296</v>
      </c>
      <c r="K27" s="243"/>
      <c r="L27" s="239" t="s">
        <v>22</v>
      </c>
      <c r="M27" s="240"/>
      <c r="N27" s="241"/>
      <c r="P27" s="63"/>
      <c r="Q27" s="73"/>
      <c r="R27" s="63"/>
      <c r="S27" s="63"/>
      <c r="T27" s="63"/>
    </row>
    <row r="28" spans="1:20" ht="15.75" customHeight="1" thickBot="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P28" s="38"/>
      <c r="Q28" s="73"/>
      <c r="R28" s="81"/>
      <c r="S28" s="81"/>
      <c r="T28" s="81"/>
    </row>
    <row r="29" spans="1:20" ht="15.75" customHeight="1" x14ac:dyDescent="0.3">
      <c r="B29" s="223" t="s">
        <v>30</v>
      </c>
      <c r="C29" s="90" t="s">
        <v>31</v>
      </c>
      <c r="D29" s="226">
        <f>SUM(F9:I14)</f>
        <v>18</v>
      </c>
      <c r="E29" s="227"/>
      <c r="F29" s="227"/>
      <c r="G29" s="227"/>
      <c r="H29" s="227"/>
      <c r="I29" s="227"/>
      <c r="J29" s="227"/>
      <c r="K29" s="227"/>
      <c r="L29" s="227"/>
      <c r="M29" s="228"/>
      <c r="O29" s="91" t="s">
        <v>260</v>
      </c>
      <c r="P29" s="92">
        <f>SUM(D29, D30)</f>
        <v>22</v>
      </c>
      <c r="Q29" s="92">
        <f>SUM(P22, Q22, R22)</f>
        <v>22</v>
      </c>
      <c r="R29" s="81"/>
      <c r="S29" s="81"/>
      <c r="T29" s="81"/>
    </row>
    <row r="30" spans="1:20" ht="15.75" customHeight="1" x14ac:dyDescent="0.3">
      <c r="B30" s="224"/>
      <c r="C30" s="93" t="s">
        <v>32</v>
      </c>
      <c r="D30" s="229">
        <f>SUM(F16:I19)</f>
        <v>4</v>
      </c>
      <c r="E30" s="230"/>
      <c r="F30" s="230"/>
      <c r="G30" s="230"/>
      <c r="H30" s="230"/>
      <c r="I30" s="230"/>
      <c r="J30" s="230"/>
      <c r="K30" s="230"/>
      <c r="L30" s="230"/>
      <c r="M30" s="231"/>
      <c r="P30" s="38"/>
      <c r="Q30" s="73"/>
      <c r="R30" s="81"/>
      <c r="S30" s="81"/>
      <c r="T30" s="81"/>
    </row>
    <row r="31" spans="1:20" ht="15.75" customHeight="1" thickBot="1" x14ac:dyDescent="0.35">
      <c r="B31" s="225"/>
      <c r="C31" s="95" t="s">
        <v>33</v>
      </c>
      <c r="D31" s="232">
        <f>SUM(F23:I27)</f>
        <v>9</v>
      </c>
      <c r="E31" s="233"/>
      <c r="F31" s="233"/>
      <c r="G31" s="233"/>
      <c r="H31" s="233"/>
      <c r="I31" s="233"/>
      <c r="J31" s="233"/>
      <c r="K31" s="233"/>
      <c r="L31" s="233"/>
      <c r="M31" s="234"/>
      <c r="P31" s="38"/>
      <c r="Q31" s="73"/>
      <c r="R31" s="81"/>
      <c r="S31" s="81"/>
      <c r="T31" s="81"/>
    </row>
    <row r="32" spans="1:20" s="103" customFormat="1" ht="15.75" customHeight="1" x14ac:dyDescent="0.2">
      <c r="A32" s="100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P32" s="126"/>
      <c r="Q32" s="127"/>
      <c r="R32" s="128"/>
      <c r="S32" s="128"/>
      <c r="T32" s="128"/>
    </row>
    <row r="33" spans="2:20" ht="18" customHeight="1" x14ac:dyDescent="0.3">
      <c r="B33" s="6" t="s">
        <v>34</v>
      </c>
      <c r="C33" s="11"/>
      <c r="D33" s="15"/>
      <c r="E33" s="216" t="s">
        <v>35</v>
      </c>
      <c r="F33" s="216"/>
      <c r="G33" s="6"/>
      <c r="H33" s="15"/>
      <c r="I33" s="15"/>
      <c r="J33" s="235" t="s">
        <v>36</v>
      </c>
      <c r="K33" s="235"/>
      <c r="L33" s="235"/>
      <c r="M33" s="235"/>
      <c r="P33" s="13"/>
      <c r="Q33" s="73"/>
      <c r="R33" s="217"/>
      <c r="S33" s="217"/>
      <c r="T33" s="217"/>
    </row>
    <row r="34" spans="2:20" ht="15" customHeight="1" x14ac:dyDescent="0.3">
      <c r="B34" s="218" t="s">
        <v>37</v>
      </c>
      <c r="C34" s="218"/>
      <c r="D34" s="219" t="s">
        <v>64</v>
      </c>
      <c r="E34" s="219"/>
      <c r="F34" s="219"/>
      <c r="G34" s="219"/>
      <c r="H34" s="219"/>
      <c r="I34" s="219"/>
      <c r="J34" s="220" t="s">
        <v>63</v>
      </c>
      <c r="K34" s="220"/>
      <c r="L34" s="220"/>
      <c r="M34" s="220"/>
      <c r="P34" s="97"/>
      <c r="Q34" s="73"/>
      <c r="R34" s="13"/>
      <c r="S34" s="13"/>
      <c r="T34" s="13"/>
    </row>
    <row r="35" spans="2:20" ht="1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P35" s="97"/>
      <c r="Q35" s="73"/>
      <c r="R35" s="13"/>
      <c r="S35" s="13"/>
      <c r="T35" s="13"/>
    </row>
    <row r="36" spans="2:20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P36" s="97"/>
      <c r="Q36" s="73"/>
      <c r="R36" s="13"/>
      <c r="S36" s="13"/>
      <c r="T36" s="13"/>
    </row>
    <row r="37" spans="2:20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0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20" ht="15" customHeight="1" x14ac:dyDescent="0.3">
      <c r="B42" s="15"/>
      <c r="C42" s="15"/>
      <c r="H42" s="6"/>
      <c r="I42" s="6"/>
      <c r="J42" s="15"/>
      <c r="K42" s="15"/>
      <c r="L42" s="15"/>
    </row>
    <row r="43" spans="2:20" ht="15" customHeight="1" x14ac:dyDescent="0.3">
      <c r="B43" s="15"/>
      <c r="C43" s="15"/>
      <c r="H43" s="6"/>
      <c r="I43" s="6"/>
      <c r="J43" s="15"/>
      <c r="K43" s="15"/>
      <c r="L43" s="15"/>
    </row>
    <row r="44" spans="2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20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A51" s="221" t="s">
        <v>55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x14ac:dyDescent="0.3">
      <c r="A52" s="222" t="s">
        <v>38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x14ac:dyDescent="0.3">
      <c r="B56" s="15"/>
      <c r="C56" s="15"/>
      <c r="D56" s="6"/>
      <c r="E56" s="6"/>
      <c r="F56" s="6"/>
      <c r="G56" s="6"/>
      <c r="H56" s="15"/>
      <c r="I56" s="15"/>
      <c r="J56" s="15"/>
      <c r="K56" s="15"/>
      <c r="L56" s="15"/>
    </row>
    <row r="57" spans="1:13" x14ac:dyDescent="0.3">
      <c r="B57" s="15"/>
      <c r="C57" s="15"/>
      <c r="D57" s="6"/>
      <c r="E57" s="6"/>
      <c r="F57" s="6"/>
      <c r="G57" s="6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216"/>
      <c r="F59" s="216"/>
      <c r="G59" s="216"/>
      <c r="H59" s="15"/>
      <c r="I59" s="15"/>
      <c r="J59" s="15"/>
      <c r="K59" s="15"/>
      <c r="L59" s="15"/>
    </row>
    <row r="60" spans="1:13" x14ac:dyDescent="0.3">
      <c r="B60" s="15"/>
      <c r="C60" s="15"/>
      <c r="D60" s="15"/>
      <c r="E60" s="216"/>
      <c r="F60" s="216"/>
      <c r="G60" s="216"/>
      <c r="H60" s="15"/>
      <c r="I60" s="15"/>
      <c r="J60" s="15"/>
      <c r="K60" s="15"/>
      <c r="L60" s="15"/>
    </row>
    <row r="61" spans="1:13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</sheetData>
  <sheetProtection formatCells="0" formatRows="0" insertRows="0" insertHyperlinks="0" deleteRows="0" sort="0" autoFilter="0" pivotTables="0"/>
  <protectedRanges>
    <protectedRange sqref="A9:N12 D13:N13 A26:B27 S9:XFD14 A16:N17 S23:XFD25 S16:XFD17 A14:N14 A13:B13 A23:N25" name="Editabil"/>
    <protectedRange sqref="P28 O23:R25 O17:R17 P16:R16 P9:R14" name="Editabil_2"/>
    <protectedRange sqref="O9" name="Editabil_2_1_1"/>
    <protectedRange sqref="O16 O10:O14" name="Editabil_2_2"/>
    <protectedRange sqref="C13" name="Editabil_3"/>
    <protectedRange sqref="A18:A19 P18:XFD19" name="Editabil_4"/>
    <protectedRange sqref="B19:O19 B18:N18" name="Editabil_5"/>
    <protectedRange sqref="O18" name="Editabil_4_1_1"/>
    <protectedRange sqref="C3:G4 D2 K1:L2" name="Editabil_4_1"/>
    <protectedRange sqref="D34 J34" name="Editabil_6_1"/>
  </protectedRanges>
  <mergeCells count="70">
    <mergeCell ref="C3:G3"/>
    <mergeCell ref="K3:L3"/>
    <mergeCell ref="D1:H1"/>
    <mergeCell ref="K1:L1"/>
    <mergeCell ref="B2:C2"/>
    <mergeCell ref="D2:H2"/>
    <mergeCell ref="K2:L2"/>
    <mergeCell ref="L12:N12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L13:N13"/>
    <mergeCell ref="L14:N14"/>
    <mergeCell ref="A15:N15"/>
    <mergeCell ref="D16:D17"/>
    <mergeCell ref="E16:E17"/>
    <mergeCell ref="F16:F17"/>
    <mergeCell ref="G16:G17"/>
    <mergeCell ref="H16:H17"/>
    <mergeCell ref="I16:I17"/>
    <mergeCell ref="J16:J17"/>
    <mergeCell ref="K16:K17"/>
    <mergeCell ref="L16:N17"/>
    <mergeCell ref="A20:C21"/>
    <mergeCell ref="E20:E21"/>
    <mergeCell ref="J20:J21"/>
    <mergeCell ref="K20:K21"/>
    <mergeCell ref="M20:N20"/>
    <mergeCell ref="M21:N21"/>
    <mergeCell ref="A22:N22"/>
    <mergeCell ref="L23:N23"/>
    <mergeCell ref="L24:N24"/>
    <mergeCell ref="L26:N26"/>
    <mergeCell ref="L27:N27"/>
    <mergeCell ref="J27:K27"/>
    <mergeCell ref="L25:N25"/>
    <mergeCell ref="B29:B31"/>
    <mergeCell ref="D29:M29"/>
    <mergeCell ref="D30:M30"/>
    <mergeCell ref="D31:M31"/>
    <mergeCell ref="E33:F33"/>
    <mergeCell ref="J33:M33"/>
    <mergeCell ref="E59:G59"/>
    <mergeCell ref="E60:G60"/>
    <mergeCell ref="R33:T33"/>
    <mergeCell ref="B34:C34"/>
    <mergeCell ref="D34:I34"/>
    <mergeCell ref="J34:M34"/>
    <mergeCell ref="A51:M51"/>
    <mergeCell ref="A52:M52"/>
    <mergeCell ref="I18:I19"/>
    <mergeCell ref="J18:J19"/>
    <mergeCell ref="K18:K19"/>
    <mergeCell ref="L18:N19"/>
    <mergeCell ref="D18:D19"/>
    <mergeCell ref="E18:E19"/>
    <mergeCell ref="F18:F19"/>
    <mergeCell ref="G18:G19"/>
    <mergeCell ref="H18:H19"/>
  </mergeCells>
  <conditionalFormatting sqref="D1:D4">
    <cfRule type="cellIs" dxfId="295" priority="11" stopIfTrue="1" operator="equal">
      <formula>"DI"</formula>
    </cfRule>
    <cfRule type="cellIs" dxfId="294" priority="12" stopIfTrue="1" operator="equal">
      <formula>"DJ"</formula>
    </cfRule>
    <cfRule type="cellIs" dxfId="293" priority="13" stopIfTrue="1" operator="equal">
      <formula>"DM"</formula>
    </cfRule>
    <cfRule type="cellIs" dxfId="292" priority="14" stopIfTrue="1" operator="equal">
      <formula>"D"</formula>
    </cfRule>
  </conditionalFormatting>
  <conditionalFormatting sqref="D1:D7">
    <cfRule type="cellIs" dxfId="291" priority="15" operator="equal">
      <formula>"SI"</formula>
    </cfRule>
    <cfRule type="cellIs" dxfId="290" priority="16" operator="equal">
      <formula>"SJ"</formula>
    </cfRule>
    <cfRule type="cellIs" dxfId="289" priority="17" operator="equal">
      <formula>"SM"</formula>
    </cfRule>
    <cfRule type="cellIs" dxfId="288" priority="18" operator="equal">
      <formula>"S"</formula>
    </cfRule>
    <cfRule type="cellIs" dxfId="287" priority="19" operator="equal">
      <formula>"C"</formula>
    </cfRule>
    <cfRule type="cellIs" dxfId="286" priority="20" operator="equal">
      <formula>"F"</formula>
    </cfRule>
  </conditionalFormatting>
  <conditionalFormatting sqref="D5:D7 D9:D14 D16 D20:D21 D23:D33 D35:D50">
    <cfRule type="cellIs" dxfId="285" priority="34" operator="equal">
      <formula>"D"</formula>
    </cfRule>
    <cfRule type="cellIs" dxfId="284" priority="33" operator="equal">
      <formula>"DJ"</formula>
    </cfRule>
    <cfRule type="cellIs" dxfId="283" priority="32" operator="equal">
      <formula>"DM"</formula>
    </cfRule>
    <cfRule type="cellIs" dxfId="282" priority="31" operator="equal">
      <formula>"DI"</formula>
    </cfRule>
  </conditionalFormatting>
  <conditionalFormatting sqref="D9:D14 D16 D20:D21">
    <cfRule type="cellIs" dxfId="281" priority="40" operator="equal">
      <formula>"F"</formula>
    </cfRule>
    <cfRule type="cellIs" dxfId="280" priority="39" operator="equal">
      <formula>"C"</formula>
    </cfRule>
    <cfRule type="cellIs" dxfId="279" priority="38" operator="equal">
      <formula>"S"</formula>
    </cfRule>
    <cfRule type="cellIs" dxfId="278" priority="37" operator="equal">
      <formula>"SJ"</formula>
    </cfRule>
    <cfRule type="cellIs" dxfId="277" priority="36" operator="equal">
      <formula>"SM"</formula>
    </cfRule>
    <cfRule type="cellIs" dxfId="276" priority="35" operator="equal">
      <formula>"SI"</formula>
    </cfRule>
  </conditionalFormatting>
  <conditionalFormatting sqref="D18">
    <cfRule type="cellIs" dxfId="275" priority="21" operator="equal">
      <formula>"DI"</formula>
    </cfRule>
    <cfRule type="cellIs" dxfId="274" priority="22" operator="equal">
      <formula>"DM"</formula>
    </cfRule>
    <cfRule type="cellIs" dxfId="273" priority="23" operator="equal">
      <formula>"DJ"</formula>
    </cfRule>
    <cfRule type="cellIs" dxfId="272" priority="24" operator="equal">
      <formula>"D"</formula>
    </cfRule>
    <cfRule type="cellIs" dxfId="271" priority="25" operator="equal">
      <formula>"SI"</formula>
    </cfRule>
    <cfRule type="cellIs" dxfId="270" priority="26" operator="equal">
      <formula>"SM"</formula>
    </cfRule>
    <cfRule type="cellIs" dxfId="269" priority="27" operator="equal">
      <formula>"SJ"</formula>
    </cfRule>
    <cfRule type="cellIs" dxfId="268" priority="28" operator="equal">
      <formula>"S"</formula>
    </cfRule>
    <cfRule type="cellIs" dxfId="267" priority="29" operator="equal">
      <formula>"C"</formula>
    </cfRule>
    <cfRule type="cellIs" dxfId="266" priority="30" operator="equal">
      <formula>"F"</formula>
    </cfRule>
  </conditionalFormatting>
  <conditionalFormatting sqref="D23:D50">
    <cfRule type="cellIs" dxfId="265" priority="10" operator="equal">
      <formula>"F"</formula>
    </cfRule>
    <cfRule type="cellIs" dxfId="264" priority="9" operator="equal">
      <formula>"C"</formula>
    </cfRule>
    <cfRule type="cellIs" dxfId="263" priority="8" operator="equal">
      <formula>"S"</formula>
    </cfRule>
    <cfRule type="cellIs" dxfId="262" priority="7" operator="equal">
      <formula>"SM"</formula>
    </cfRule>
    <cfRule type="cellIs" dxfId="261" priority="6" operator="equal">
      <formula>"SJ"</formula>
    </cfRule>
    <cfRule type="cellIs" dxfId="260" priority="5" operator="equal">
      <formula>"SI"</formula>
    </cfRule>
  </conditionalFormatting>
  <conditionalFormatting sqref="D34">
    <cfRule type="cellIs" dxfId="259" priority="4" stopIfTrue="1" operator="equal">
      <formula>"D"</formula>
    </cfRule>
    <cfRule type="cellIs" dxfId="258" priority="3" stopIfTrue="1" operator="equal">
      <formula>"DM"</formula>
    </cfRule>
    <cfRule type="cellIs" dxfId="257" priority="2" stopIfTrue="1" operator="equal">
      <formula>"DJ"</formula>
    </cfRule>
    <cfRule type="cellIs" dxfId="256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F8D1-B99A-4E08-8404-4D7154902AA1}">
  <dimension ref="A1:T63"/>
  <sheetViews>
    <sheetView topLeftCell="A10" zoomScale="90" zoomScaleNormal="90" zoomScaleSheetLayoutView="70" workbookViewId="0">
      <selection activeCell="D30" sqref="D30:M30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3.6640625" customWidth="1"/>
    <col min="11" max="11" width="12" customWidth="1"/>
    <col min="12" max="13" width="4.6640625" style="4" customWidth="1"/>
    <col min="14" max="14" width="3.3320312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99"/>
      <c r="Q1" s="99"/>
      <c r="R1" s="99"/>
      <c r="S1" s="99"/>
      <c r="T1" s="99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52</v>
      </c>
      <c r="L2" s="218"/>
      <c r="P2" s="63"/>
      <c r="Q2" s="63"/>
      <c r="R2" s="63"/>
      <c r="S2" s="63"/>
      <c r="T2" s="6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39</v>
      </c>
      <c r="L3" s="218"/>
      <c r="P3" s="63"/>
      <c r="Q3" s="63"/>
      <c r="R3" s="63"/>
      <c r="S3" s="63"/>
      <c r="T3" s="6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39</v>
      </c>
      <c r="L4" s="218"/>
      <c r="P4" s="63"/>
      <c r="Q4" s="63"/>
      <c r="R4" s="63"/>
      <c r="S4" s="63"/>
      <c r="T4" s="6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63"/>
      <c r="Q5" s="63"/>
      <c r="R5" s="63"/>
      <c r="S5" s="63"/>
      <c r="T5" s="6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63"/>
      <c r="Q6" s="63"/>
      <c r="R6" s="63"/>
      <c r="S6" s="63"/>
      <c r="T6" s="6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280"/>
      <c r="M7" s="281"/>
      <c r="N7" s="282"/>
      <c r="P7" s="63"/>
      <c r="Q7" s="63"/>
      <c r="R7" s="63"/>
      <c r="S7" s="63"/>
      <c r="T7" s="6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63"/>
      <c r="Q8" s="63"/>
      <c r="R8" s="63"/>
      <c r="S8" s="63"/>
      <c r="T8" s="63"/>
    </row>
    <row r="9" spans="1:20" ht="15" customHeight="1" x14ac:dyDescent="0.3">
      <c r="A9" s="108">
        <v>2</v>
      </c>
      <c r="B9" s="25" t="s">
        <v>147</v>
      </c>
      <c r="C9" s="29" t="s">
        <v>72</v>
      </c>
      <c r="D9" s="30" t="s">
        <v>16</v>
      </c>
      <c r="E9" s="30">
        <v>4</v>
      </c>
      <c r="F9" s="27">
        <v>2</v>
      </c>
      <c r="G9" s="31">
        <v>1</v>
      </c>
      <c r="H9" s="31"/>
      <c r="I9" s="31"/>
      <c r="J9" s="31">
        <f>SUM(F9:I9)*14</f>
        <v>42</v>
      </c>
      <c r="K9" s="31">
        <f t="shared" ref="K9:K14" si="0">E9*25-J9</f>
        <v>58</v>
      </c>
      <c r="L9" s="239" t="s">
        <v>21</v>
      </c>
      <c r="M9" s="240"/>
      <c r="N9" s="241"/>
      <c r="O9" s="63">
        <f t="shared" ref="O9:O14" si="1">SUM(F9:I9)</f>
        <v>3</v>
      </c>
      <c r="P9" s="63"/>
      <c r="Q9" s="63"/>
      <c r="R9" s="63"/>
      <c r="S9" s="63"/>
      <c r="T9" s="63"/>
    </row>
    <row r="10" spans="1:20" ht="15" customHeight="1" x14ac:dyDescent="0.3">
      <c r="A10" s="108">
        <v>3</v>
      </c>
      <c r="B10" s="25" t="s">
        <v>148</v>
      </c>
      <c r="C10" s="29" t="s">
        <v>78</v>
      </c>
      <c r="D10" s="30" t="s">
        <v>16</v>
      </c>
      <c r="E10" s="30">
        <v>4</v>
      </c>
      <c r="F10" s="27">
        <v>2</v>
      </c>
      <c r="G10" s="31">
        <v>1</v>
      </c>
      <c r="H10" s="31"/>
      <c r="I10" s="31"/>
      <c r="J10" s="31">
        <f>SUM(F10:I10)*14</f>
        <v>42</v>
      </c>
      <c r="K10" s="31">
        <f t="shared" si="0"/>
        <v>58</v>
      </c>
      <c r="L10" s="239" t="s">
        <v>21</v>
      </c>
      <c r="M10" s="240"/>
      <c r="N10" s="241"/>
      <c r="O10" s="63">
        <f t="shared" si="1"/>
        <v>3</v>
      </c>
      <c r="P10" s="63"/>
      <c r="Q10" s="63"/>
      <c r="R10" s="63"/>
      <c r="S10" s="63"/>
      <c r="T10" s="63"/>
    </row>
    <row r="11" spans="1:20" x14ac:dyDescent="0.3">
      <c r="A11" s="108">
        <v>4</v>
      </c>
      <c r="B11" s="25" t="s">
        <v>149</v>
      </c>
      <c r="C11" s="29" t="s">
        <v>74</v>
      </c>
      <c r="D11" s="30" t="s">
        <v>16</v>
      </c>
      <c r="E11" s="30">
        <v>4</v>
      </c>
      <c r="F11" s="27">
        <v>2</v>
      </c>
      <c r="G11" s="31"/>
      <c r="H11" s="31"/>
      <c r="I11" s="31"/>
      <c r="J11" s="31">
        <f t="shared" ref="J11:J14" si="2">SUM(F11:I11)*14</f>
        <v>28</v>
      </c>
      <c r="K11" s="31">
        <f t="shared" si="0"/>
        <v>72</v>
      </c>
      <c r="L11" s="239" t="s">
        <v>21</v>
      </c>
      <c r="M11" s="240"/>
      <c r="N11" s="241"/>
      <c r="O11" s="63">
        <f t="shared" si="1"/>
        <v>2</v>
      </c>
      <c r="P11" s="63"/>
      <c r="Q11" s="63"/>
      <c r="R11" s="63"/>
      <c r="S11" s="63"/>
      <c r="T11" s="63"/>
    </row>
    <row r="12" spans="1:20" x14ac:dyDescent="0.3">
      <c r="A12" s="108">
        <v>5</v>
      </c>
      <c r="B12" s="25" t="s">
        <v>150</v>
      </c>
      <c r="C12" s="29" t="s">
        <v>232</v>
      </c>
      <c r="D12" s="30" t="s">
        <v>16</v>
      </c>
      <c r="E12" s="30">
        <v>5</v>
      </c>
      <c r="F12" s="27">
        <v>2</v>
      </c>
      <c r="G12" s="31">
        <v>1</v>
      </c>
      <c r="H12" s="31"/>
      <c r="I12" s="31"/>
      <c r="J12" s="31">
        <f t="shared" si="2"/>
        <v>42</v>
      </c>
      <c r="K12" s="31">
        <f t="shared" si="0"/>
        <v>83</v>
      </c>
      <c r="L12" s="239" t="s">
        <v>21</v>
      </c>
      <c r="M12" s="240"/>
      <c r="N12" s="241"/>
      <c r="O12">
        <f t="shared" si="1"/>
        <v>3</v>
      </c>
      <c r="P12" s="63"/>
      <c r="Q12" s="63"/>
      <c r="R12" s="63"/>
      <c r="S12" s="63"/>
      <c r="T12" s="63"/>
    </row>
    <row r="13" spans="1:20" ht="17.399999999999999" customHeight="1" x14ac:dyDescent="0.3">
      <c r="A13" s="108">
        <v>6</v>
      </c>
      <c r="B13" s="25" t="s">
        <v>151</v>
      </c>
      <c r="C13" s="29" t="s">
        <v>279</v>
      </c>
      <c r="D13" s="30" t="s">
        <v>16</v>
      </c>
      <c r="E13" s="30">
        <v>4</v>
      </c>
      <c r="F13" s="27">
        <v>2</v>
      </c>
      <c r="G13" s="31">
        <v>1</v>
      </c>
      <c r="H13" s="31"/>
      <c r="I13" s="31"/>
      <c r="J13" s="31">
        <f t="shared" si="2"/>
        <v>42</v>
      </c>
      <c r="K13" s="31">
        <f t="shared" si="0"/>
        <v>58</v>
      </c>
      <c r="L13" s="239" t="s">
        <v>21</v>
      </c>
      <c r="M13" s="240"/>
      <c r="N13" s="241"/>
      <c r="O13">
        <f t="shared" si="1"/>
        <v>3</v>
      </c>
      <c r="P13" s="63"/>
      <c r="Q13" s="63"/>
      <c r="R13" s="63"/>
      <c r="S13" s="63"/>
      <c r="T13" s="63"/>
    </row>
    <row r="14" spans="1:20" ht="35.4" customHeight="1" thickBot="1" x14ac:dyDescent="0.35">
      <c r="A14" s="108">
        <v>7</v>
      </c>
      <c r="B14" s="25" t="s">
        <v>152</v>
      </c>
      <c r="C14" s="29" t="s">
        <v>233</v>
      </c>
      <c r="D14" s="30" t="s">
        <v>16</v>
      </c>
      <c r="E14" s="30">
        <v>5</v>
      </c>
      <c r="F14" s="27"/>
      <c r="G14" s="31">
        <v>4</v>
      </c>
      <c r="H14" s="31"/>
      <c r="I14" s="31"/>
      <c r="J14" s="31">
        <f t="shared" si="2"/>
        <v>56</v>
      </c>
      <c r="K14" s="31">
        <f t="shared" si="0"/>
        <v>69</v>
      </c>
      <c r="L14" s="239" t="s">
        <v>21</v>
      </c>
      <c r="M14" s="240"/>
      <c r="N14" s="241"/>
      <c r="O14">
        <f t="shared" si="1"/>
        <v>4</v>
      </c>
      <c r="P14" s="63"/>
      <c r="Q14" s="63"/>
      <c r="R14" s="63"/>
      <c r="S14" s="63"/>
      <c r="T14" s="63"/>
    </row>
    <row r="15" spans="1:20" ht="14.4" customHeight="1" thickBot="1" x14ac:dyDescent="0.35">
      <c r="A15" s="236" t="s">
        <v>53</v>
      </c>
      <c r="B15" s="237"/>
      <c r="C15" s="237"/>
      <c r="D15" s="237"/>
      <c r="E15" s="289"/>
      <c r="F15" s="237"/>
      <c r="G15" s="237"/>
      <c r="H15" s="237"/>
      <c r="I15" s="237"/>
      <c r="J15" s="237"/>
      <c r="K15" s="237"/>
      <c r="L15" s="254"/>
      <c r="M15" s="254"/>
      <c r="N15" s="255"/>
      <c r="P15" s="63"/>
      <c r="Q15" s="63"/>
      <c r="R15" s="63"/>
      <c r="S15" s="63"/>
      <c r="T15" s="63"/>
    </row>
    <row r="16" spans="1:20" ht="15" customHeight="1" x14ac:dyDescent="0.3">
      <c r="A16" s="106">
        <v>9</v>
      </c>
      <c r="B16" s="41" t="s">
        <v>153</v>
      </c>
      <c r="C16" s="21" t="s">
        <v>79</v>
      </c>
      <c r="D16" s="256" t="s">
        <v>15</v>
      </c>
      <c r="E16" s="360">
        <v>2</v>
      </c>
      <c r="F16" s="320">
        <v>1</v>
      </c>
      <c r="G16" s="312">
        <v>1</v>
      </c>
      <c r="H16" s="312"/>
      <c r="I16" s="312"/>
      <c r="J16" s="312">
        <f t="shared" ref="J16" si="3">SUM(F16:I16)*14</f>
        <v>28</v>
      </c>
      <c r="K16" s="312">
        <f t="shared" ref="K16" si="4">E16*25-J16</f>
        <v>22</v>
      </c>
      <c r="L16" s="262" t="s">
        <v>22</v>
      </c>
      <c r="M16" s="263"/>
      <c r="N16" s="264"/>
      <c r="O16" s="63">
        <f>SUM(F16:I16)</f>
        <v>2</v>
      </c>
      <c r="P16" s="63"/>
      <c r="Q16" s="63"/>
      <c r="R16" s="63"/>
      <c r="S16" s="63"/>
      <c r="T16" s="63"/>
    </row>
    <row r="17" spans="1:20" ht="15" customHeight="1" thickBot="1" x14ac:dyDescent="0.35">
      <c r="A17" s="111">
        <v>10</v>
      </c>
      <c r="B17" s="25" t="s">
        <v>154</v>
      </c>
      <c r="C17" s="29" t="s">
        <v>80</v>
      </c>
      <c r="D17" s="257"/>
      <c r="E17" s="361"/>
      <c r="F17" s="317"/>
      <c r="G17" s="309"/>
      <c r="H17" s="309"/>
      <c r="I17" s="309"/>
      <c r="J17" s="309"/>
      <c r="K17" s="309"/>
      <c r="L17" s="265"/>
      <c r="M17" s="266"/>
      <c r="N17" s="267"/>
      <c r="P17" s="63"/>
      <c r="Q17" s="63"/>
      <c r="R17" s="63"/>
      <c r="S17" s="63"/>
      <c r="T17" s="63"/>
    </row>
    <row r="18" spans="1:20" ht="15" customHeight="1" x14ac:dyDescent="0.3">
      <c r="A18" s="106">
        <v>9</v>
      </c>
      <c r="B18" s="41" t="s">
        <v>281</v>
      </c>
      <c r="C18" s="178" t="s">
        <v>282</v>
      </c>
      <c r="D18" s="256" t="s">
        <v>20</v>
      </c>
      <c r="E18" s="360">
        <v>2</v>
      </c>
      <c r="F18" s="320">
        <v>1</v>
      </c>
      <c r="G18" s="312">
        <v>1</v>
      </c>
      <c r="H18" s="312"/>
      <c r="I18" s="312"/>
      <c r="J18" s="312">
        <f t="shared" ref="J18" si="5">SUM(F18:I18)*14</f>
        <v>28</v>
      </c>
      <c r="K18" s="312">
        <f t="shared" ref="K18" si="6">E18*25-J18</f>
        <v>22</v>
      </c>
      <c r="L18" s="262" t="s">
        <v>22</v>
      </c>
      <c r="M18" s="263"/>
      <c r="N18" s="264"/>
      <c r="O18">
        <f t="shared" ref="O18" si="7">SUM(F18:I18)</f>
        <v>2</v>
      </c>
      <c r="P18" s="63"/>
      <c r="Q18" s="63"/>
      <c r="R18" s="63"/>
      <c r="S18" s="63"/>
      <c r="T18" s="63"/>
    </row>
    <row r="19" spans="1:20" ht="29.4" customHeight="1" thickBot="1" x14ac:dyDescent="0.35">
      <c r="A19" s="111">
        <v>10</v>
      </c>
      <c r="B19" s="25" t="s">
        <v>283</v>
      </c>
      <c r="C19" s="49" t="s">
        <v>284</v>
      </c>
      <c r="D19" s="257"/>
      <c r="E19" s="361"/>
      <c r="F19" s="317"/>
      <c r="G19" s="309"/>
      <c r="H19" s="309"/>
      <c r="I19" s="309"/>
      <c r="J19" s="309"/>
      <c r="K19" s="309"/>
      <c r="L19" s="265"/>
      <c r="M19" s="266"/>
      <c r="N19" s="358"/>
      <c r="P19" s="63"/>
      <c r="Q19" s="63"/>
      <c r="R19" s="63"/>
      <c r="S19" s="63"/>
      <c r="T19" s="63"/>
    </row>
    <row r="20" spans="1:20" x14ac:dyDescent="0.3">
      <c r="A20" s="277" t="s">
        <v>23</v>
      </c>
      <c r="B20" s="278"/>
      <c r="C20" s="278"/>
      <c r="D20" s="54" t="s">
        <v>24</v>
      </c>
      <c r="E20" s="351">
        <f>SUM(E9:E19)</f>
        <v>30</v>
      </c>
      <c r="F20" s="55">
        <f>SUM(F9:F19)</f>
        <v>12</v>
      </c>
      <c r="G20" s="56">
        <f>SUM(G9:G19)</f>
        <v>10</v>
      </c>
      <c r="H20" s="56">
        <f t="shared" ref="H20:K20" si="8">SUM(H9:H17)</f>
        <v>0</v>
      </c>
      <c r="I20" s="56">
        <f t="shared" si="8"/>
        <v>0</v>
      </c>
      <c r="J20" s="333">
        <f t="shared" si="8"/>
        <v>280</v>
      </c>
      <c r="K20" s="333">
        <f t="shared" si="8"/>
        <v>420</v>
      </c>
      <c r="L20" s="56" t="s">
        <v>25</v>
      </c>
      <c r="M20" s="334" t="s">
        <v>26</v>
      </c>
      <c r="N20" s="334"/>
      <c r="P20" s="63"/>
      <c r="Q20" s="63"/>
      <c r="R20" s="63"/>
      <c r="S20" s="63"/>
      <c r="T20" s="63"/>
    </row>
    <row r="21" spans="1:20" ht="15" thickBot="1" x14ac:dyDescent="0.35">
      <c r="A21" s="330"/>
      <c r="B21" s="216"/>
      <c r="C21" s="216"/>
      <c r="D21" s="59" t="s">
        <v>27</v>
      </c>
      <c r="E21" s="352"/>
      <c r="F21" s="60">
        <f>COUNT(F9:F19)</f>
        <v>7</v>
      </c>
      <c r="G21" s="57">
        <f>COUNT(G9:G19)</f>
        <v>7</v>
      </c>
      <c r="H21" s="57">
        <f>COUNT(H9:H19)</f>
        <v>0</v>
      </c>
      <c r="I21" s="57">
        <f>COUNT(I9:I19)</f>
        <v>0</v>
      </c>
      <c r="J21" s="322"/>
      <c r="K21" s="322"/>
      <c r="L21" s="61">
        <f>COUNTIF(L1:L20,"=E")</f>
        <v>6</v>
      </c>
      <c r="M21" s="293">
        <f>COUNTIF(L1:L20,"=V")</f>
        <v>2</v>
      </c>
      <c r="N21" s="293"/>
      <c r="P21" s="63" t="s">
        <v>257</v>
      </c>
      <c r="Q21" s="63" t="s">
        <v>258</v>
      </c>
      <c r="R21" s="63" t="s">
        <v>259</v>
      </c>
      <c r="S21" s="63"/>
      <c r="T21" s="63"/>
    </row>
    <row r="22" spans="1:20" ht="15" customHeight="1" thickBot="1" x14ac:dyDescent="0.35">
      <c r="A22" s="283" t="s">
        <v>54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1"/>
      <c r="N22" s="282"/>
      <c r="P22" s="63">
        <f>SUM(O9:O11, O16)</f>
        <v>10</v>
      </c>
      <c r="Q22" s="63">
        <f>SUM(O12:O14)</f>
        <v>10</v>
      </c>
      <c r="R22" s="63">
        <f xml:space="preserve"> SUM(O18)</f>
        <v>2</v>
      </c>
      <c r="S22" s="63"/>
      <c r="T22" s="63"/>
    </row>
    <row r="23" spans="1:20" ht="15" customHeight="1" x14ac:dyDescent="0.3">
      <c r="A23" s="158">
        <v>11</v>
      </c>
      <c r="B23" s="69" t="s">
        <v>155</v>
      </c>
      <c r="C23" s="175" t="s">
        <v>211</v>
      </c>
      <c r="D23" s="67" t="s">
        <v>15</v>
      </c>
      <c r="E23" s="66">
        <v>2</v>
      </c>
      <c r="F23" s="146">
        <v>2</v>
      </c>
      <c r="G23" s="69"/>
      <c r="H23" s="69"/>
      <c r="I23" s="69"/>
      <c r="J23" s="69">
        <f t="shared" ref="J23:J26" si="9">SUM(F23:I23)*14</f>
        <v>28</v>
      </c>
      <c r="K23" s="69">
        <f t="shared" ref="K23:K26" si="10">E23*25-J23</f>
        <v>22</v>
      </c>
      <c r="L23" s="328" t="s">
        <v>22</v>
      </c>
      <c r="M23" s="329"/>
      <c r="N23" s="305"/>
      <c r="P23" s="63"/>
      <c r="Q23" s="73"/>
      <c r="R23" s="63"/>
      <c r="S23" s="63"/>
      <c r="T23" s="63"/>
    </row>
    <row r="24" spans="1:20" ht="15" customHeight="1" x14ac:dyDescent="0.3">
      <c r="A24" s="158">
        <v>12</v>
      </c>
      <c r="B24" s="79" t="s">
        <v>156</v>
      </c>
      <c r="C24" s="175" t="s">
        <v>212</v>
      </c>
      <c r="D24" s="67" t="s">
        <v>15</v>
      </c>
      <c r="E24" s="66">
        <v>2</v>
      </c>
      <c r="F24" s="146">
        <v>2</v>
      </c>
      <c r="G24" s="69"/>
      <c r="H24" s="69"/>
      <c r="I24" s="69"/>
      <c r="J24" s="79">
        <f t="shared" si="9"/>
        <v>28</v>
      </c>
      <c r="K24" s="79">
        <f t="shared" si="10"/>
        <v>22</v>
      </c>
      <c r="L24" s="328" t="s">
        <v>22</v>
      </c>
      <c r="M24" s="329"/>
      <c r="N24" s="305"/>
      <c r="P24" s="63"/>
      <c r="Q24" s="73"/>
      <c r="R24" s="121"/>
      <c r="S24" s="121"/>
      <c r="T24" s="121"/>
    </row>
    <row r="25" spans="1:20" ht="15" customHeight="1" x14ac:dyDescent="0.3">
      <c r="A25" s="158"/>
      <c r="B25" s="79" t="s">
        <v>156</v>
      </c>
      <c r="C25" s="33" t="s">
        <v>202</v>
      </c>
      <c r="D25" s="67" t="s">
        <v>15</v>
      </c>
      <c r="E25" s="66">
        <v>3</v>
      </c>
      <c r="F25" s="146"/>
      <c r="G25" s="69">
        <v>1</v>
      </c>
      <c r="H25" s="69"/>
      <c r="I25" s="69"/>
      <c r="J25" s="79">
        <f t="shared" ref="J25" si="11">SUM(F25:I25)*14</f>
        <v>14</v>
      </c>
      <c r="K25" s="79">
        <f t="shared" ref="K25" si="12">E25*25-J25</f>
        <v>61</v>
      </c>
      <c r="L25" s="328" t="s">
        <v>22</v>
      </c>
      <c r="M25" s="329"/>
      <c r="N25" s="305"/>
      <c r="P25" s="63"/>
      <c r="Q25" s="73"/>
      <c r="R25" s="121"/>
      <c r="S25" s="121"/>
      <c r="T25" s="121"/>
    </row>
    <row r="26" spans="1:20" ht="15" customHeight="1" x14ac:dyDescent="0.3">
      <c r="A26" s="179">
        <v>19</v>
      </c>
      <c r="B26" s="79" t="s">
        <v>157</v>
      </c>
      <c r="C26" s="175" t="s">
        <v>81</v>
      </c>
      <c r="D26" s="77" t="s">
        <v>15</v>
      </c>
      <c r="E26" s="76">
        <v>5</v>
      </c>
      <c r="F26" s="72">
        <v>2</v>
      </c>
      <c r="G26" s="79">
        <v>2</v>
      </c>
      <c r="H26" s="79"/>
      <c r="I26" s="79"/>
      <c r="J26" s="79">
        <f t="shared" si="9"/>
        <v>56</v>
      </c>
      <c r="K26" s="79">
        <f t="shared" si="10"/>
        <v>69</v>
      </c>
      <c r="L26" s="328" t="s">
        <v>21</v>
      </c>
      <c r="M26" s="329"/>
      <c r="N26" s="305"/>
      <c r="P26" s="63"/>
      <c r="Q26" s="73"/>
      <c r="R26" s="63"/>
      <c r="S26" s="63"/>
      <c r="T26" s="63"/>
    </row>
    <row r="27" spans="1:20" ht="15.75" customHeight="1" thickBot="1" x14ac:dyDescent="0.35">
      <c r="A27" s="160">
        <v>20</v>
      </c>
      <c r="B27" s="161" t="s">
        <v>158</v>
      </c>
      <c r="C27" s="75" t="s">
        <v>44</v>
      </c>
      <c r="D27" s="176" t="s">
        <v>295</v>
      </c>
      <c r="E27" s="88">
        <v>3</v>
      </c>
      <c r="F27" s="89"/>
      <c r="G27" s="89"/>
      <c r="H27" s="89"/>
      <c r="I27" s="89"/>
      <c r="J27" s="242" t="s">
        <v>296</v>
      </c>
      <c r="K27" s="243"/>
      <c r="L27" s="328" t="s">
        <v>22</v>
      </c>
      <c r="M27" s="329"/>
      <c r="N27" s="305"/>
      <c r="P27" s="63"/>
      <c r="Q27" s="73"/>
      <c r="R27" s="63"/>
      <c r="S27" s="63"/>
      <c r="T27" s="63"/>
    </row>
    <row r="28" spans="1:20" ht="15.75" customHeight="1" thickBot="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P28" s="38"/>
      <c r="Q28" s="73"/>
      <c r="R28" s="81"/>
      <c r="S28" s="81"/>
      <c r="T28" s="81"/>
    </row>
    <row r="29" spans="1:20" ht="15.75" customHeight="1" x14ac:dyDescent="0.3">
      <c r="B29" s="223" t="s">
        <v>30</v>
      </c>
      <c r="C29" s="90" t="s">
        <v>31</v>
      </c>
      <c r="D29" s="226">
        <f>SUM(F9:I14)</f>
        <v>18</v>
      </c>
      <c r="E29" s="227"/>
      <c r="F29" s="227"/>
      <c r="G29" s="227"/>
      <c r="H29" s="227"/>
      <c r="I29" s="227"/>
      <c r="J29" s="227"/>
      <c r="K29" s="227"/>
      <c r="L29" s="227"/>
      <c r="M29" s="228"/>
      <c r="O29" s="91" t="s">
        <v>260</v>
      </c>
      <c r="P29" s="92">
        <f>SUM(D29, D30)</f>
        <v>22</v>
      </c>
      <c r="Q29" s="92">
        <f>SUM(P22, Q22, R22)</f>
        <v>22</v>
      </c>
      <c r="R29" s="81"/>
      <c r="S29" s="81"/>
      <c r="T29" s="81"/>
    </row>
    <row r="30" spans="1:20" ht="15.75" customHeight="1" x14ac:dyDescent="0.3">
      <c r="B30" s="224"/>
      <c r="C30" s="93" t="s">
        <v>32</v>
      </c>
      <c r="D30" s="229">
        <f>SUM(F16:I19)</f>
        <v>4</v>
      </c>
      <c r="E30" s="230"/>
      <c r="F30" s="230"/>
      <c r="G30" s="230"/>
      <c r="H30" s="230"/>
      <c r="I30" s="230"/>
      <c r="J30" s="230"/>
      <c r="K30" s="230"/>
      <c r="L30" s="230"/>
      <c r="M30" s="231"/>
      <c r="P30" s="38"/>
      <c r="Q30" s="73"/>
      <c r="R30" s="81"/>
      <c r="S30" s="81"/>
      <c r="T30" s="81"/>
    </row>
    <row r="31" spans="1:20" ht="15.75" customHeight="1" thickBot="1" x14ac:dyDescent="0.35">
      <c r="B31" s="225"/>
      <c r="C31" s="95" t="s">
        <v>33</v>
      </c>
      <c r="D31" s="232">
        <f>SUM(F23:I27)</f>
        <v>9</v>
      </c>
      <c r="E31" s="233"/>
      <c r="F31" s="233"/>
      <c r="G31" s="233"/>
      <c r="H31" s="233"/>
      <c r="I31" s="233"/>
      <c r="J31" s="233"/>
      <c r="K31" s="233"/>
      <c r="L31" s="233"/>
      <c r="M31" s="234"/>
      <c r="P31" s="38"/>
      <c r="Q31" s="73"/>
      <c r="R31" s="81"/>
      <c r="S31" s="81"/>
      <c r="T31" s="81"/>
    </row>
    <row r="32" spans="1:20" s="103" customFormat="1" ht="15.75" customHeight="1" x14ac:dyDescent="0.2">
      <c r="A32" s="100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P32" s="126"/>
      <c r="Q32" s="127"/>
      <c r="R32" s="128"/>
      <c r="S32" s="128"/>
      <c r="T32" s="128"/>
    </row>
    <row r="33" spans="2:20" ht="18" customHeight="1" x14ac:dyDescent="0.3">
      <c r="B33" s="6" t="s">
        <v>34</v>
      </c>
      <c r="C33" s="11"/>
      <c r="D33" s="15"/>
      <c r="E33" s="216" t="s">
        <v>35</v>
      </c>
      <c r="F33" s="216"/>
      <c r="G33" s="6"/>
      <c r="H33" s="15"/>
      <c r="I33" s="15"/>
      <c r="J33" s="235" t="s">
        <v>36</v>
      </c>
      <c r="K33" s="235"/>
      <c r="L33" s="235"/>
      <c r="M33" s="235"/>
      <c r="P33" s="13"/>
      <c r="Q33" s="73"/>
      <c r="R33" s="217"/>
      <c r="S33" s="217"/>
      <c r="T33" s="217"/>
    </row>
    <row r="34" spans="2:20" ht="15" customHeight="1" x14ac:dyDescent="0.3">
      <c r="B34" s="218" t="s">
        <v>37</v>
      </c>
      <c r="C34" s="218"/>
      <c r="D34" s="219" t="s">
        <v>64</v>
      </c>
      <c r="E34" s="219"/>
      <c r="F34" s="219"/>
      <c r="G34" s="219"/>
      <c r="H34" s="219"/>
      <c r="I34" s="219"/>
      <c r="J34" s="220" t="s">
        <v>63</v>
      </c>
      <c r="K34" s="220"/>
      <c r="L34" s="220"/>
      <c r="M34" s="220"/>
      <c r="P34" s="97"/>
      <c r="Q34" s="73"/>
      <c r="R34" s="13"/>
      <c r="S34" s="13"/>
      <c r="T34" s="13"/>
    </row>
    <row r="35" spans="2:20" ht="1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P35" s="97"/>
      <c r="Q35" s="73"/>
      <c r="R35" s="13"/>
      <c r="S35" s="13"/>
      <c r="T35" s="13"/>
    </row>
    <row r="36" spans="2:20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P36" s="97"/>
      <c r="Q36" s="73"/>
      <c r="R36" s="13"/>
      <c r="S36" s="13"/>
      <c r="T36" s="13"/>
    </row>
    <row r="37" spans="2:20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0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20" ht="15" customHeight="1" x14ac:dyDescent="0.3">
      <c r="B42" s="15"/>
      <c r="C42" s="15"/>
      <c r="H42" s="6"/>
      <c r="I42" s="6"/>
      <c r="J42" s="15"/>
      <c r="K42" s="15"/>
      <c r="L42" s="15"/>
    </row>
    <row r="43" spans="2:20" ht="15" customHeight="1" x14ac:dyDescent="0.3">
      <c r="B43" s="15"/>
      <c r="C43" s="15"/>
      <c r="H43" s="6"/>
      <c r="I43" s="6"/>
      <c r="J43" s="15"/>
      <c r="K43" s="15"/>
      <c r="L43" s="15"/>
    </row>
    <row r="44" spans="2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20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20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A51" s="221" t="s">
        <v>55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x14ac:dyDescent="0.3">
      <c r="A52" s="222" t="s">
        <v>38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</row>
    <row r="53" spans="1:13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3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x14ac:dyDescent="0.3">
      <c r="B56" s="15"/>
      <c r="C56" s="15"/>
      <c r="D56" s="6"/>
      <c r="E56" s="6"/>
      <c r="F56" s="6"/>
      <c r="G56" s="6"/>
      <c r="H56" s="15"/>
      <c r="I56" s="15"/>
      <c r="J56" s="15"/>
      <c r="K56" s="15"/>
      <c r="L56" s="15"/>
    </row>
    <row r="57" spans="1:13" x14ac:dyDescent="0.3">
      <c r="B57" s="15"/>
      <c r="C57" s="15"/>
      <c r="D57" s="6"/>
      <c r="E57" s="6"/>
      <c r="F57" s="6"/>
      <c r="G57" s="6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216"/>
      <c r="F59" s="216"/>
      <c r="G59" s="216"/>
      <c r="H59" s="15"/>
      <c r="I59" s="15"/>
      <c r="J59" s="15"/>
      <c r="K59" s="15"/>
      <c r="L59" s="15"/>
    </row>
    <row r="60" spans="1:13" x14ac:dyDescent="0.3">
      <c r="B60" s="15"/>
      <c r="C60" s="15"/>
      <c r="D60" s="15"/>
      <c r="E60" s="216"/>
      <c r="F60" s="216"/>
      <c r="G60" s="216"/>
      <c r="H60" s="15"/>
      <c r="I60" s="15"/>
      <c r="J60" s="15"/>
      <c r="K60" s="15"/>
      <c r="L60" s="15"/>
    </row>
    <row r="61" spans="1:13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</sheetData>
  <sheetProtection formatCells="0" formatRows="0" insertRows="0" insertHyperlinks="0" deleteRows="0" sort="0" autoFilter="0" pivotTables="0"/>
  <protectedRanges>
    <protectedRange sqref="P28 D13:N13 A26:B27 P9:XFD14 A17:XFD17 A9:N12 A16:N16 P16:XFD16 A14:N14 A13:B13 A23:XFD25" name="Editabil"/>
    <protectedRange sqref="O9" name="Editabil_2_1"/>
    <protectedRange sqref="O16 O10:O14" name="Editabil_2_2"/>
    <protectedRange sqref="C13" name="Editabil_6"/>
    <protectedRange sqref="A18:A19 P18:XFD19" name="Editabil_4_1"/>
    <protectedRange sqref="B19:O19 B18:N18" name="Editabil_5_1"/>
    <protectedRange sqref="O18" name="Editabil_4_1_1_1"/>
    <protectedRange sqref="C3:G4 D2 K1:L2" name="Editabil_4_1_1"/>
    <protectedRange sqref="D34 J34" name="Editabil_6_1"/>
  </protectedRanges>
  <mergeCells count="70">
    <mergeCell ref="A51:M51"/>
    <mergeCell ref="A52:M52"/>
    <mergeCell ref="E59:G59"/>
    <mergeCell ref="E60:G60"/>
    <mergeCell ref="E33:F33"/>
    <mergeCell ref="J33:M33"/>
    <mergeCell ref="B34:C34"/>
    <mergeCell ref="D34:I34"/>
    <mergeCell ref="J34:M34"/>
    <mergeCell ref="D31:M31"/>
    <mergeCell ref="A20:C21"/>
    <mergeCell ref="E20:E21"/>
    <mergeCell ref="J20:J21"/>
    <mergeCell ref="K20:K21"/>
    <mergeCell ref="A22:N22"/>
    <mergeCell ref="L23:N23"/>
    <mergeCell ref="L24:N24"/>
    <mergeCell ref="L26:N26"/>
    <mergeCell ref="L27:N27"/>
    <mergeCell ref="M20:N20"/>
    <mergeCell ref="M21:N21"/>
    <mergeCell ref="J27:K27"/>
    <mergeCell ref="L25:N25"/>
    <mergeCell ref="R33:T33"/>
    <mergeCell ref="L13:N13"/>
    <mergeCell ref="L14:N14"/>
    <mergeCell ref="A15:N15"/>
    <mergeCell ref="D16:D17"/>
    <mergeCell ref="E16:E17"/>
    <mergeCell ref="F16:F17"/>
    <mergeCell ref="G16:G17"/>
    <mergeCell ref="H16:H17"/>
    <mergeCell ref="I16:I17"/>
    <mergeCell ref="J16:J17"/>
    <mergeCell ref="K16:K17"/>
    <mergeCell ref="L16:N17"/>
    <mergeCell ref="B29:B31"/>
    <mergeCell ref="D29:M29"/>
    <mergeCell ref="D30:M30"/>
    <mergeCell ref="L12:N12"/>
    <mergeCell ref="C4:G4"/>
    <mergeCell ref="K4:L4"/>
    <mergeCell ref="A6:A7"/>
    <mergeCell ref="B6:B7"/>
    <mergeCell ref="C6:C7"/>
    <mergeCell ref="D6:D7"/>
    <mergeCell ref="E6:E7"/>
    <mergeCell ref="F6:I6"/>
    <mergeCell ref="J6:K6"/>
    <mergeCell ref="L6:N7"/>
    <mergeCell ref="A8:N8"/>
    <mergeCell ref="L9:N9"/>
    <mergeCell ref="L10:N10"/>
    <mergeCell ref="L11:N11"/>
    <mergeCell ref="C3:G3"/>
    <mergeCell ref="K3:L3"/>
    <mergeCell ref="D1:H1"/>
    <mergeCell ref="K1:L1"/>
    <mergeCell ref="B2:C2"/>
    <mergeCell ref="D2:H2"/>
    <mergeCell ref="K2:L2"/>
    <mergeCell ref="I18:I19"/>
    <mergeCell ref="J18:J19"/>
    <mergeCell ref="K18:K19"/>
    <mergeCell ref="L18:N19"/>
    <mergeCell ref="D18:D19"/>
    <mergeCell ref="E18:E19"/>
    <mergeCell ref="F18:F19"/>
    <mergeCell ref="G18:G19"/>
    <mergeCell ref="H18:H19"/>
  </mergeCells>
  <conditionalFormatting sqref="D1:D4">
    <cfRule type="cellIs" dxfId="255" priority="11" stopIfTrue="1" operator="equal">
      <formula>"DI"</formula>
    </cfRule>
    <cfRule type="cellIs" dxfId="254" priority="12" stopIfTrue="1" operator="equal">
      <formula>"DJ"</formula>
    </cfRule>
    <cfRule type="cellIs" dxfId="253" priority="13" stopIfTrue="1" operator="equal">
      <formula>"DM"</formula>
    </cfRule>
    <cfRule type="cellIs" dxfId="252" priority="14" stopIfTrue="1" operator="equal">
      <formula>"D"</formula>
    </cfRule>
  </conditionalFormatting>
  <conditionalFormatting sqref="D1:D7">
    <cfRule type="cellIs" dxfId="251" priority="15" operator="equal">
      <formula>"SI"</formula>
    </cfRule>
    <cfRule type="cellIs" dxfId="250" priority="16" operator="equal">
      <formula>"SJ"</formula>
    </cfRule>
    <cfRule type="cellIs" dxfId="249" priority="17" operator="equal">
      <formula>"SM"</formula>
    </cfRule>
    <cfRule type="cellIs" dxfId="248" priority="18" operator="equal">
      <formula>"S"</formula>
    </cfRule>
    <cfRule type="cellIs" dxfId="247" priority="19" operator="equal">
      <formula>"C"</formula>
    </cfRule>
    <cfRule type="cellIs" dxfId="246" priority="20" operator="equal">
      <formula>"F"</formula>
    </cfRule>
  </conditionalFormatting>
  <conditionalFormatting sqref="D5:D7 D9:D14 D16 D20:D21 D23:D33 D35:D50">
    <cfRule type="cellIs" dxfId="245" priority="34" operator="equal">
      <formula>"D"</formula>
    </cfRule>
    <cfRule type="cellIs" dxfId="244" priority="33" operator="equal">
      <formula>"DJ"</formula>
    </cfRule>
    <cfRule type="cellIs" dxfId="243" priority="32" operator="equal">
      <formula>"DM"</formula>
    </cfRule>
    <cfRule type="cellIs" dxfId="242" priority="31" operator="equal">
      <formula>"DI"</formula>
    </cfRule>
  </conditionalFormatting>
  <conditionalFormatting sqref="D9:D14 D16 D20:D21">
    <cfRule type="cellIs" dxfId="241" priority="40" operator="equal">
      <formula>"F"</formula>
    </cfRule>
    <cfRule type="cellIs" dxfId="240" priority="39" operator="equal">
      <formula>"C"</formula>
    </cfRule>
    <cfRule type="cellIs" dxfId="239" priority="38" operator="equal">
      <formula>"S"</formula>
    </cfRule>
    <cfRule type="cellIs" dxfId="238" priority="37" operator="equal">
      <formula>"SJ"</formula>
    </cfRule>
    <cfRule type="cellIs" dxfId="237" priority="36" operator="equal">
      <formula>"SM"</formula>
    </cfRule>
    <cfRule type="cellIs" dxfId="236" priority="35" operator="equal">
      <formula>"SI"</formula>
    </cfRule>
  </conditionalFormatting>
  <conditionalFormatting sqref="D18">
    <cfRule type="cellIs" dxfId="235" priority="21" operator="equal">
      <formula>"DI"</formula>
    </cfRule>
    <cfRule type="cellIs" dxfId="234" priority="22" operator="equal">
      <formula>"DM"</formula>
    </cfRule>
    <cfRule type="cellIs" dxfId="233" priority="23" operator="equal">
      <formula>"DJ"</formula>
    </cfRule>
    <cfRule type="cellIs" dxfId="232" priority="24" operator="equal">
      <formula>"D"</formula>
    </cfRule>
    <cfRule type="cellIs" dxfId="231" priority="25" operator="equal">
      <formula>"SI"</formula>
    </cfRule>
    <cfRule type="cellIs" dxfId="230" priority="26" operator="equal">
      <formula>"SM"</formula>
    </cfRule>
    <cfRule type="cellIs" dxfId="229" priority="27" operator="equal">
      <formula>"SJ"</formula>
    </cfRule>
    <cfRule type="cellIs" dxfId="228" priority="28" operator="equal">
      <formula>"S"</formula>
    </cfRule>
    <cfRule type="cellIs" dxfId="227" priority="29" operator="equal">
      <formula>"C"</formula>
    </cfRule>
    <cfRule type="cellIs" dxfId="226" priority="30" operator="equal">
      <formula>"F"</formula>
    </cfRule>
  </conditionalFormatting>
  <conditionalFormatting sqref="D23:D50">
    <cfRule type="cellIs" dxfId="225" priority="10" operator="equal">
      <formula>"F"</formula>
    </cfRule>
    <cfRule type="cellIs" dxfId="224" priority="9" operator="equal">
      <formula>"C"</formula>
    </cfRule>
    <cfRule type="cellIs" dxfId="223" priority="8" operator="equal">
      <formula>"S"</formula>
    </cfRule>
    <cfRule type="cellIs" dxfId="222" priority="7" operator="equal">
      <formula>"SM"</formula>
    </cfRule>
    <cfRule type="cellIs" dxfId="221" priority="6" operator="equal">
      <formula>"SJ"</formula>
    </cfRule>
    <cfRule type="cellIs" dxfId="220" priority="5" operator="equal">
      <formula>"SI"</formula>
    </cfRule>
  </conditionalFormatting>
  <conditionalFormatting sqref="D34">
    <cfRule type="cellIs" dxfId="219" priority="4" stopIfTrue="1" operator="equal">
      <formula>"D"</formula>
    </cfRule>
    <cfRule type="cellIs" dxfId="218" priority="3" stopIfTrue="1" operator="equal">
      <formula>"DM"</formula>
    </cfRule>
    <cfRule type="cellIs" dxfId="217" priority="2" stopIfTrue="1" operator="equal">
      <formula>"DJ"</formula>
    </cfRule>
    <cfRule type="cellIs" dxfId="216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C295-D7D1-4844-A33F-1F2CAF00364C}">
  <dimension ref="A1:T67"/>
  <sheetViews>
    <sheetView topLeftCell="A13" zoomScale="90" zoomScaleNormal="90" zoomScaleSheetLayoutView="70" workbookViewId="0">
      <selection activeCell="D29" sqref="D29"/>
    </sheetView>
  </sheetViews>
  <sheetFormatPr defaultRowHeight="14.4" x14ac:dyDescent="0.3"/>
  <cols>
    <col min="1" max="1" width="4.6640625" style="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2.6640625" customWidth="1"/>
    <col min="11" max="11" width="11.33203125" customWidth="1"/>
    <col min="12" max="13" width="4.6640625" style="4" customWidth="1"/>
    <col min="14" max="14" width="2.6640625" customWidth="1"/>
    <col min="20" max="20" width="10.109375" customWidth="1"/>
  </cols>
  <sheetData>
    <row r="1" spans="1:20" ht="57" customHeight="1" x14ac:dyDescent="0.35">
      <c r="B1" s="5"/>
      <c r="C1" s="6"/>
      <c r="D1" s="274" t="s">
        <v>0</v>
      </c>
      <c r="E1" s="274"/>
      <c r="F1" s="274"/>
      <c r="G1" s="274"/>
      <c r="H1" s="274"/>
      <c r="I1" s="7"/>
      <c r="J1" s="8"/>
      <c r="K1" s="275"/>
      <c r="L1" s="275"/>
      <c r="P1" s="10"/>
      <c r="Q1" s="10"/>
      <c r="R1" s="10"/>
      <c r="S1" s="10"/>
      <c r="T1" s="10"/>
    </row>
    <row r="2" spans="1:20" ht="15" customHeight="1" x14ac:dyDescent="0.3">
      <c r="B2" s="218"/>
      <c r="C2" s="218"/>
      <c r="D2" s="216" t="s">
        <v>290</v>
      </c>
      <c r="E2" s="216"/>
      <c r="F2" s="216"/>
      <c r="G2" s="216"/>
      <c r="H2" s="216"/>
      <c r="J2" s="12" t="s">
        <v>1</v>
      </c>
      <c r="K2" s="218" t="s">
        <v>291</v>
      </c>
      <c r="L2" s="218"/>
      <c r="P2" s="13"/>
      <c r="Q2" s="13"/>
      <c r="R2" s="13"/>
      <c r="S2" s="13"/>
      <c r="T2" s="13"/>
    </row>
    <row r="3" spans="1:20" x14ac:dyDescent="0.3">
      <c r="B3" s="14" t="s">
        <v>2</v>
      </c>
      <c r="C3" s="218" t="s">
        <v>57</v>
      </c>
      <c r="D3" s="218"/>
      <c r="E3" s="218"/>
      <c r="F3" s="218"/>
      <c r="G3" s="218"/>
      <c r="J3" s="12" t="s">
        <v>3</v>
      </c>
      <c r="K3" s="218" t="s">
        <v>50</v>
      </c>
      <c r="L3" s="218"/>
      <c r="P3" s="13"/>
      <c r="Q3" s="13"/>
      <c r="R3" s="13"/>
      <c r="S3" s="13"/>
      <c r="T3" s="13"/>
    </row>
    <row r="4" spans="1:20" x14ac:dyDescent="0.3">
      <c r="B4" s="14" t="s">
        <v>5</v>
      </c>
      <c r="C4" s="218" t="s">
        <v>56</v>
      </c>
      <c r="D4" s="218"/>
      <c r="E4" s="218"/>
      <c r="F4" s="218"/>
      <c r="G4" s="218"/>
      <c r="J4" s="12" t="s">
        <v>6</v>
      </c>
      <c r="K4" s="218" t="s">
        <v>4</v>
      </c>
      <c r="L4" s="218"/>
      <c r="P4" s="13"/>
      <c r="Q4" s="13"/>
      <c r="R4" s="13"/>
      <c r="S4" s="13"/>
      <c r="T4" s="13"/>
    </row>
    <row r="5" spans="1:20" s="103" customFormat="1" ht="12" customHeight="1" thickBot="1" x14ac:dyDescent="0.25">
      <c r="A5" s="100"/>
      <c r="B5" s="101"/>
      <c r="C5" s="102"/>
      <c r="D5" s="102"/>
      <c r="E5" s="102"/>
      <c r="F5" s="102"/>
      <c r="G5" s="102"/>
      <c r="J5" s="104"/>
      <c r="K5" s="105"/>
      <c r="L5" s="102"/>
      <c r="M5" s="100"/>
      <c r="P5" s="13"/>
      <c r="Q5" s="13"/>
      <c r="R5" s="13"/>
      <c r="S5" s="13"/>
      <c r="T5" s="13"/>
    </row>
    <row r="6" spans="1:20" s="15" customFormat="1" ht="20.100000000000001" customHeight="1" x14ac:dyDescent="0.3">
      <c r="A6" s="269" t="s">
        <v>7</v>
      </c>
      <c r="B6" s="227" t="s">
        <v>8</v>
      </c>
      <c r="C6" s="227" t="s">
        <v>9</v>
      </c>
      <c r="D6" s="227" t="s">
        <v>10</v>
      </c>
      <c r="E6" s="271" t="s">
        <v>11</v>
      </c>
      <c r="F6" s="227" t="s">
        <v>12</v>
      </c>
      <c r="G6" s="227"/>
      <c r="H6" s="227"/>
      <c r="I6" s="227"/>
      <c r="J6" s="227" t="s">
        <v>13</v>
      </c>
      <c r="K6" s="276"/>
      <c r="L6" s="277" t="s">
        <v>14</v>
      </c>
      <c r="M6" s="278"/>
      <c r="N6" s="279"/>
      <c r="P6" s="13"/>
      <c r="Q6" s="13"/>
      <c r="R6" s="13"/>
      <c r="S6" s="13"/>
      <c r="T6" s="13"/>
    </row>
    <row r="7" spans="1:20" ht="29.4" thickBot="1" x14ac:dyDescent="0.35">
      <c r="A7" s="321"/>
      <c r="B7" s="322"/>
      <c r="C7" s="322"/>
      <c r="D7" s="322"/>
      <c r="E7" s="324"/>
      <c r="F7" s="133" t="s">
        <v>15</v>
      </c>
      <c r="G7" s="133" t="s">
        <v>16</v>
      </c>
      <c r="H7" s="133" t="s">
        <v>17</v>
      </c>
      <c r="I7" s="133" t="s">
        <v>18</v>
      </c>
      <c r="J7" s="17" t="s">
        <v>292</v>
      </c>
      <c r="K7" s="18" t="s">
        <v>293</v>
      </c>
      <c r="L7" s="280"/>
      <c r="M7" s="281"/>
      <c r="N7" s="282"/>
      <c r="P7" s="13"/>
      <c r="Q7" s="13"/>
      <c r="R7" s="13"/>
      <c r="S7" s="13"/>
      <c r="T7" s="13"/>
    </row>
    <row r="8" spans="1:20" ht="15" customHeight="1" thickBot="1" x14ac:dyDescent="0.35">
      <c r="A8" s="283" t="s">
        <v>19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P8" s="13"/>
      <c r="Q8" s="13"/>
      <c r="R8" s="13"/>
      <c r="S8" s="13"/>
      <c r="T8" s="13"/>
    </row>
    <row r="9" spans="1:20" ht="15" customHeight="1" x14ac:dyDescent="0.3">
      <c r="A9" s="106">
        <v>1</v>
      </c>
      <c r="B9" s="50" t="s">
        <v>159</v>
      </c>
      <c r="C9" s="52" t="s">
        <v>82</v>
      </c>
      <c r="D9" s="22" t="s">
        <v>16</v>
      </c>
      <c r="E9" s="22">
        <v>5</v>
      </c>
      <c r="F9" s="23">
        <v>2</v>
      </c>
      <c r="G9" s="24">
        <v>1</v>
      </c>
      <c r="H9" s="24"/>
      <c r="I9" s="24"/>
      <c r="J9" s="24">
        <f>SUM(F9:I9)*14</f>
        <v>42</v>
      </c>
      <c r="K9" s="24">
        <f>E9*25-J9</f>
        <v>83</v>
      </c>
      <c r="L9" s="265" t="s">
        <v>21</v>
      </c>
      <c r="M9" s="266"/>
      <c r="N9" s="267"/>
      <c r="O9">
        <f>SUM(F9:I9)</f>
        <v>3</v>
      </c>
      <c r="P9" s="13"/>
      <c r="Q9" s="13"/>
      <c r="R9" s="13"/>
      <c r="S9" s="13"/>
      <c r="T9" s="13"/>
    </row>
    <row r="10" spans="1:20" ht="32.4" customHeight="1" x14ac:dyDescent="0.3">
      <c r="A10" s="108">
        <v>2</v>
      </c>
      <c r="B10" s="37" t="s">
        <v>160</v>
      </c>
      <c r="C10" s="33" t="s">
        <v>83</v>
      </c>
      <c r="D10" s="30" t="s">
        <v>16</v>
      </c>
      <c r="E10" s="30">
        <v>5</v>
      </c>
      <c r="F10" s="27">
        <v>2</v>
      </c>
      <c r="G10" s="31">
        <v>1</v>
      </c>
      <c r="H10" s="31"/>
      <c r="I10" s="31"/>
      <c r="J10" s="31">
        <f>SUM(F10:I10)*14</f>
        <v>42</v>
      </c>
      <c r="K10" s="31">
        <f>E10*25-J10</f>
        <v>83</v>
      </c>
      <c r="L10" s="239" t="s">
        <v>21</v>
      </c>
      <c r="M10" s="240"/>
      <c r="N10" s="241"/>
      <c r="O10">
        <f>SUM(F10:I10)</f>
        <v>3</v>
      </c>
      <c r="P10" s="13"/>
      <c r="Q10" s="13"/>
      <c r="R10" s="13"/>
      <c r="S10" s="13"/>
      <c r="T10" s="13"/>
    </row>
    <row r="11" spans="1:20" ht="19.8" customHeight="1" x14ac:dyDescent="0.3">
      <c r="A11" s="108">
        <v>3</v>
      </c>
      <c r="B11" s="37" t="s">
        <v>161</v>
      </c>
      <c r="C11" s="33" t="s">
        <v>234</v>
      </c>
      <c r="D11" s="30" t="s">
        <v>16</v>
      </c>
      <c r="E11" s="30">
        <v>3</v>
      </c>
      <c r="F11" s="27">
        <v>2</v>
      </c>
      <c r="G11" s="31">
        <v>1</v>
      </c>
      <c r="H11" s="31"/>
      <c r="I11" s="31"/>
      <c r="J11" s="31">
        <f>SUM(F11:I11)*14</f>
        <v>42</v>
      </c>
      <c r="K11" s="31">
        <f>E11*25-J11</f>
        <v>33</v>
      </c>
      <c r="L11" s="239" t="s">
        <v>21</v>
      </c>
      <c r="M11" s="240"/>
      <c r="N11" s="241"/>
      <c r="O11">
        <f>SUM(F11:I11)</f>
        <v>3</v>
      </c>
      <c r="P11" s="13"/>
      <c r="Q11" s="13"/>
      <c r="R11" s="13"/>
      <c r="S11" s="13"/>
      <c r="T11" s="13"/>
    </row>
    <row r="12" spans="1:20" ht="19.8" customHeight="1" x14ac:dyDescent="0.3">
      <c r="A12" s="109"/>
      <c r="B12" s="37" t="s">
        <v>161</v>
      </c>
      <c r="C12" s="33" t="s">
        <v>285</v>
      </c>
      <c r="D12" s="34" t="s">
        <v>16</v>
      </c>
      <c r="E12" s="34">
        <v>2</v>
      </c>
      <c r="F12" s="35">
        <v>1</v>
      </c>
      <c r="G12" s="36">
        <v>1</v>
      </c>
      <c r="H12" s="36"/>
      <c r="I12" s="36"/>
      <c r="J12" s="36"/>
      <c r="K12" s="36"/>
      <c r="L12" s="239" t="s">
        <v>21</v>
      </c>
      <c r="M12" s="240"/>
      <c r="N12" s="241"/>
      <c r="O12">
        <f>SUM(F12:I12)</f>
        <v>2</v>
      </c>
      <c r="P12" s="13"/>
      <c r="Q12" s="13"/>
      <c r="R12" s="13"/>
      <c r="S12" s="13"/>
      <c r="T12" s="13"/>
    </row>
    <row r="13" spans="1:20" ht="29.4" thickBot="1" x14ac:dyDescent="0.35">
      <c r="A13" s="109">
        <v>4</v>
      </c>
      <c r="B13" s="37" t="s">
        <v>162</v>
      </c>
      <c r="C13" s="33" t="s">
        <v>235</v>
      </c>
      <c r="D13" s="34" t="s">
        <v>16</v>
      </c>
      <c r="E13" s="34">
        <v>4</v>
      </c>
      <c r="F13" s="35"/>
      <c r="G13" s="36">
        <v>3</v>
      </c>
      <c r="H13" s="36"/>
      <c r="I13" s="36"/>
      <c r="J13" s="36">
        <f t="shared" ref="J13" si="0">SUM(F13:I13)*14</f>
        <v>42</v>
      </c>
      <c r="K13" s="36">
        <f t="shared" ref="K13" si="1">E13*25-J13</f>
        <v>58</v>
      </c>
      <c r="L13" s="262" t="s">
        <v>21</v>
      </c>
      <c r="M13" s="263"/>
      <c r="N13" s="264"/>
      <c r="O13">
        <f>SUM(F13:I13)</f>
        <v>3</v>
      </c>
      <c r="P13" s="13"/>
      <c r="Q13" s="13"/>
      <c r="R13" s="13"/>
      <c r="S13" s="13"/>
      <c r="T13" s="13"/>
    </row>
    <row r="14" spans="1:20" ht="14.4" customHeight="1" thickBot="1" x14ac:dyDescent="0.35">
      <c r="A14" s="236" t="s">
        <v>53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54"/>
      <c r="M14" s="254"/>
      <c r="N14" s="255"/>
      <c r="P14" s="13"/>
      <c r="Q14" s="13"/>
      <c r="R14" s="13"/>
      <c r="S14" s="13"/>
      <c r="T14" s="13"/>
    </row>
    <row r="15" spans="1:20" ht="15" customHeight="1" x14ac:dyDescent="0.3">
      <c r="A15" s="106">
        <v>5</v>
      </c>
      <c r="B15" s="50" t="s">
        <v>163</v>
      </c>
      <c r="C15" s="52" t="s">
        <v>60</v>
      </c>
      <c r="D15" s="369" t="s">
        <v>20</v>
      </c>
      <c r="E15" s="256">
        <v>3</v>
      </c>
      <c r="F15" s="258"/>
      <c r="G15" s="260">
        <v>2</v>
      </c>
      <c r="H15" s="260"/>
      <c r="I15" s="260"/>
      <c r="J15" s="260">
        <f t="shared" ref="J15:J21" si="2">SUM(F15:I15)*14</f>
        <v>28</v>
      </c>
      <c r="K15" s="260">
        <f t="shared" ref="K15:K21" si="3">E15*25-J15</f>
        <v>47</v>
      </c>
      <c r="L15" s="262" t="s">
        <v>22</v>
      </c>
      <c r="M15" s="263"/>
      <c r="N15" s="264"/>
      <c r="O15">
        <f>SUM(F15:I15)</f>
        <v>2</v>
      </c>
      <c r="P15" s="13"/>
      <c r="Q15" s="13"/>
      <c r="R15" s="13"/>
      <c r="S15" s="13"/>
      <c r="T15" s="13"/>
    </row>
    <row r="16" spans="1:20" ht="15" customHeight="1" thickBot="1" x14ac:dyDescent="0.35">
      <c r="A16" s="180">
        <v>6</v>
      </c>
      <c r="B16" s="37" t="s">
        <v>164</v>
      </c>
      <c r="C16" s="33" t="s">
        <v>84</v>
      </c>
      <c r="D16" s="370"/>
      <c r="E16" s="257"/>
      <c r="F16" s="259"/>
      <c r="G16" s="261"/>
      <c r="H16" s="261"/>
      <c r="I16" s="261"/>
      <c r="J16" s="261"/>
      <c r="K16" s="261"/>
      <c r="L16" s="265"/>
      <c r="M16" s="266"/>
      <c r="N16" s="267"/>
      <c r="P16" s="13"/>
      <c r="Q16" s="13"/>
      <c r="R16" s="13"/>
      <c r="S16" s="13"/>
      <c r="T16" s="13"/>
    </row>
    <row r="17" spans="1:20" x14ac:dyDescent="0.3">
      <c r="A17" s="139">
        <v>11</v>
      </c>
      <c r="B17" s="173" t="s">
        <v>165</v>
      </c>
      <c r="C17" s="181" t="s">
        <v>85</v>
      </c>
      <c r="D17" s="313" t="s">
        <v>16</v>
      </c>
      <c r="E17" s="288">
        <v>2</v>
      </c>
      <c r="F17" s="348">
        <v>1</v>
      </c>
      <c r="G17" s="335">
        <v>1</v>
      </c>
      <c r="H17" s="335"/>
      <c r="I17" s="335"/>
      <c r="J17" s="335">
        <f>SUM(F17:I17)*14</f>
        <v>28</v>
      </c>
      <c r="K17" s="335">
        <f>E17*25-J17</f>
        <v>22</v>
      </c>
      <c r="L17" s="262" t="s">
        <v>22</v>
      </c>
      <c r="M17" s="263"/>
      <c r="N17" s="264"/>
      <c r="O17">
        <f>SUM(F17:I17)</f>
        <v>2</v>
      </c>
      <c r="P17" s="13"/>
      <c r="Q17" s="13"/>
      <c r="R17" s="13"/>
      <c r="S17" s="13"/>
      <c r="T17" s="13"/>
    </row>
    <row r="18" spans="1:20" ht="15" thickBot="1" x14ac:dyDescent="0.35">
      <c r="A18" s="171">
        <v>12</v>
      </c>
      <c r="B18" s="37" t="s">
        <v>166</v>
      </c>
      <c r="C18" s="182" t="s">
        <v>86</v>
      </c>
      <c r="D18" s="318"/>
      <c r="E18" s="256"/>
      <c r="F18" s="258"/>
      <c r="G18" s="260"/>
      <c r="H18" s="260"/>
      <c r="I18" s="260"/>
      <c r="J18" s="260"/>
      <c r="K18" s="260"/>
      <c r="L18" s="357"/>
      <c r="M18" s="339"/>
      <c r="N18" s="358"/>
      <c r="P18" s="13"/>
      <c r="Q18" s="13"/>
      <c r="R18" s="13"/>
      <c r="S18" s="13"/>
      <c r="T18" s="13"/>
    </row>
    <row r="19" spans="1:20" x14ac:dyDescent="0.3">
      <c r="A19" s="183">
        <v>13</v>
      </c>
      <c r="B19" s="147" t="s">
        <v>167</v>
      </c>
      <c r="C19" s="213" t="s">
        <v>263</v>
      </c>
      <c r="D19" s="292" t="s">
        <v>16</v>
      </c>
      <c r="E19" s="368">
        <v>3</v>
      </c>
      <c r="F19" s="335">
        <v>1</v>
      </c>
      <c r="G19" s="335">
        <v>2</v>
      </c>
      <c r="H19" s="363"/>
      <c r="I19" s="363"/>
      <c r="J19" s="363">
        <f>SUM(F19:I19)*14</f>
        <v>42</v>
      </c>
      <c r="K19" s="363">
        <f>E19*25-J19</f>
        <v>33</v>
      </c>
      <c r="L19" s="262" t="s">
        <v>21</v>
      </c>
      <c r="M19" s="263"/>
      <c r="N19" s="264"/>
      <c r="O19">
        <f>SUM(F19:I19)</f>
        <v>3</v>
      </c>
      <c r="P19" s="13"/>
      <c r="Q19" s="13"/>
      <c r="R19" s="13"/>
      <c r="S19" s="13"/>
      <c r="T19" s="13"/>
    </row>
    <row r="20" spans="1:20" ht="15" thickBot="1" x14ac:dyDescent="0.35">
      <c r="A20" s="184">
        <v>14</v>
      </c>
      <c r="B20" s="123" t="s">
        <v>168</v>
      </c>
      <c r="C20" s="48" t="s">
        <v>264</v>
      </c>
      <c r="D20" s="292"/>
      <c r="E20" s="342"/>
      <c r="F20" s="261"/>
      <c r="G20" s="261"/>
      <c r="H20" s="260"/>
      <c r="I20" s="260"/>
      <c r="J20" s="260"/>
      <c r="K20" s="260"/>
      <c r="L20" s="357"/>
      <c r="M20" s="339"/>
      <c r="N20" s="358"/>
      <c r="P20" s="13"/>
      <c r="Q20" s="13"/>
      <c r="R20" s="13"/>
      <c r="S20" s="13"/>
      <c r="T20" s="13"/>
    </row>
    <row r="21" spans="1:20" x14ac:dyDescent="0.3">
      <c r="A21" s="129">
        <v>17</v>
      </c>
      <c r="B21" s="50" t="s">
        <v>244</v>
      </c>
      <c r="C21" s="29" t="s">
        <v>266</v>
      </c>
      <c r="D21" s="292" t="s">
        <v>20</v>
      </c>
      <c r="E21" s="338">
        <v>3</v>
      </c>
      <c r="F21" s="348">
        <v>1</v>
      </c>
      <c r="G21" s="335">
        <v>1</v>
      </c>
      <c r="H21" s="363"/>
      <c r="I21" s="363"/>
      <c r="J21" s="363">
        <f t="shared" si="2"/>
        <v>28</v>
      </c>
      <c r="K21" s="363">
        <f t="shared" si="3"/>
        <v>47</v>
      </c>
      <c r="L21" s="262" t="s">
        <v>22</v>
      </c>
      <c r="M21" s="263"/>
      <c r="N21" s="264"/>
      <c r="O21">
        <f>SUM(F21:I21)</f>
        <v>2</v>
      </c>
      <c r="P21" s="63"/>
      <c r="Q21" s="63"/>
      <c r="R21" s="63"/>
      <c r="S21" s="13"/>
      <c r="T21" s="13"/>
    </row>
    <row r="22" spans="1:20" ht="29.4" thickBot="1" x14ac:dyDescent="0.35">
      <c r="A22" s="129">
        <v>18</v>
      </c>
      <c r="B22" s="37" t="s">
        <v>245</v>
      </c>
      <c r="C22" s="52" t="s">
        <v>265</v>
      </c>
      <c r="D22" s="292"/>
      <c r="E22" s="340"/>
      <c r="F22" s="258"/>
      <c r="G22" s="260"/>
      <c r="H22" s="260"/>
      <c r="I22" s="260"/>
      <c r="J22" s="260"/>
      <c r="K22" s="260"/>
      <c r="L22" s="357"/>
      <c r="M22" s="339"/>
      <c r="N22" s="358"/>
      <c r="O22" s="210"/>
      <c r="P22" s="63"/>
      <c r="Q22" s="63"/>
      <c r="R22" s="63"/>
      <c r="S22" s="13"/>
      <c r="T22" s="13"/>
    </row>
    <row r="23" spans="1:20" x14ac:dyDescent="0.3">
      <c r="A23" s="277" t="s">
        <v>23</v>
      </c>
      <c r="B23" s="278"/>
      <c r="C23" s="278"/>
      <c r="D23" s="214" t="s">
        <v>24</v>
      </c>
      <c r="E23" s="277">
        <f t="shared" ref="E23:K23" si="4">SUM(E9:E22)</f>
        <v>30</v>
      </c>
      <c r="F23" s="94">
        <f t="shared" si="4"/>
        <v>10</v>
      </c>
      <c r="G23" s="94">
        <f t="shared" si="4"/>
        <v>13</v>
      </c>
      <c r="H23" s="94">
        <f t="shared" si="4"/>
        <v>0</v>
      </c>
      <c r="I23" s="94">
        <f t="shared" si="4"/>
        <v>0</v>
      </c>
      <c r="J23" s="322">
        <f t="shared" si="4"/>
        <v>294</v>
      </c>
      <c r="K23" s="322">
        <f t="shared" si="4"/>
        <v>406</v>
      </c>
      <c r="L23" s="94" t="s">
        <v>25</v>
      </c>
      <c r="M23" s="366" t="s">
        <v>26</v>
      </c>
      <c r="N23" s="367"/>
      <c r="P23" s="13"/>
      <c r="Q23" s="73"/>
      <c r="R23" s="13"/>
      <c r="S23" s="13"/>
      <c r="T23" s="13"/>
    </row>
    <row r="24" spans="1:20" ht="15" thickBot="1" x14ac:dyDescent="0.35">
      <c r="A24" s="330"/>
      <c r="B24" s="216"/>
      <c r="C24" s="216"/>
      <c r="D24" s="59" t="s">
        <v>27</v>
      </c>
      <c r="E24" s="364"/>
      <c r="F24" s="60">
        <f>COUNT(F9:F22)</f>
        <v>7</v>
      </c>
      <c r="G24" s="57">
        <f>COUNT(G9:G22)</f>
        <v>9</v>
      </c>
      <c r="H24" s="57">
        <f>COUNT(H9:H22)</f>
        <v>0</v>
      </c>
      <c r="I24" s="57">
        <f>COUNT(I9:I22)</f>
        <v>0</v>
      </c>
      <c r="J24" s="365"/>
      <c r="K24" s="365"/>
      <c r="L24" s="79">
        <f>COUNTIF(L1:L23,"=E")</f>
        <v>6</v>
      </c>
      <c r="M24" s="293">
        <f>COUNTIF(L1:L23,"=V")</f>
        <v>3</v>
      </c>
      <c r="N24" s="293"/>
      <c r="P24" s="63" t="s">
        <v>257</v>
      </c>
      <c r="Q24" s="63" t="s">
        <v>262</v>
      </c>
      <c r="R24" s="63" t="s">
        <v>259</v>
      </c>
      <c r="S24" s="13"/>
      <c r="T24" s="13"/>
    </row>
    <row r="25" spans="1:20" ht="15" customHeight="1" thickBot="1" x14ac:dyDescent="0.35">
      <c r="A25" s="283" t="s">
        <v>54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1"/>
      <c r="M25" s="281"/>
      <c r="N25" s="282"/>
      <c r="P25" s="63">
        <f>SUM(O9, O10, O15:O18)</f>
        <v>10</v>
      </c>
      <c r="Q25" s="63">
        <f>SUM(O11:O13, O19:O21)</f>
        <v>13</v>
      </c>
      <c r="R25" s="63">
        <v>0</v>
      </c>
      <c r="S25" s="13"/>
      <c r="T25" s="13"/>
    </row>
    <row r="26" spans="1:20" ht="15" customHeight="1" thickBot="1" x14ac:dyDescent="0.35">
      <c r="A26" s="158">
        <v>17</v>
      </c>
      <c r="B26" s="187" t="s">
        <v>170</v>
      </c>
      <c r="C26" s="188" t="s">
        <v>213</v>
      </c>
      <c r="D26" s="67" t="s">
        <v>15</v>
      </c>
      <c r="E26" s="66">
        <v>2</v>
      </c>
      <c r="F26" s="146">
        <v>2</v>
      </c>
      <c r="G26" s="69"/>
      <c r="H26" s="69"/>
      <c r="I26" s="69"/>
      <c r="J26" s="69">
        <f t="shared" ref="J26:J28" si="5">SUM(F26:I26)*14</f>
        <v>28</v>
      </c>
      <c r="K26" s="69">
        <f t="shared" ref="K26:K28" si="6">E26*25-J26</f>
        <v>22</v>
      </c>
      <c r="L26" s="297" t="s">
        <v>22</v>
      </c>
      <c r="M26" s="298"/>
      <c r="N26" s="299"/>
      <c r="P26" s="13"/>
      <c r="Q26" s="73"/>
      <c r="R26" s="81"/>
      <c r="S26" s="81"/>
      <c r="T26" s="13"/>
    </row>
    <row r="27" spans="1:20" ht="15" customHeight="1" thickBot="1" x14ac:dyDescent="0.35">
      <c r="A27" s="179">
        <v>18</v>
      </c>
      <c r="B27" s="161" t="s">
        <v>171</v>
      </c>
      <c r="C27" s="189" t="s">
        <v>214</v>
      </c>
      <c r="D27" s="77" t="s">
        <v>15</v>
      </c>
      <c r="E27" s="76">
        <v>2</v>
      </c>
      <c r="F27" s="72">
        <v>2</v>
      </c>
      <c r="G27" s="79"/>
      <c r="H27" s="79"/>
      <c r="I27" s="79"/>
      <c r="J27" s="79">
        <f t="shared" ref="J27" si="7">SUM(F27:I27)*14</f>
        <v>28</v>
      </c>
      <c r="K27" s="79">
        <f t="shared" si="6"/>
        <v>22</v>
      </c>
      <c r="L27" s="328" t="s">
        <v>22</v>
      </c>
      <c r="M27" s="329"/>
      <c r="N27" s="305"/>
      <c r="P27" s="13"/>
      <c r="Q27" s="73"/>
      <c r="R27" s="81"/>
      <c r="S27" s="81"/>
      <c r="T27" s="81"/>
    </row>
    <row r="28" spans="1:20" ht="15" customHeight="1" thickBot="1" x14ac:dyDescent="0.35">
      <c r="A28" s="179">
        <v>18</v>
      </c>
      <c r="B28" s="161" t="s">
        <v>172</v>
      </c>
      <c r="C28" s="189" t="s">
        <v>99</v>
      </c>
      <c r="D28" s="77" t="s">
        <v>15</v>
      </c>
      <c r="E28" s="76"/>
      <c r="F28" s="72"/>
      <c r="G28" s="79"/>
      <c r="H28" s="79"/>
      <c r="I28" s="79"/>
      <c r="J28" s="79">
        <f t="shared" si="5"/>
        <v>0</v>
      </c>
      <c r="K28" s="79">
        <f t="shared" si="6"/>
        <v>0</v>
      </c>
      <c r="L28" s="328"/>
      <c r="M28" s="329"/>
      <c r="N28" s="305"/>
      <c r="P28" s="13"/>
      <c r="Q28" s="73"/>
      <c r="R28" s="13"/>
      <c r="S28" s="13"/>
      <c r="T28" s="13"/>
    </row>
    <row r="29" spans="1:20" ht="29.4" thickBot="1" x14ac:dyDescent="0.35">
      <c r="A29" s="82">
        <v>20</v>
      </c>
      <c r="B29" s="161" t="s">
        <v>174</v>
      </c>
      <c r="C29" s="189" t="s">
        <v>87</v>
      </c>
      <c r="D29" s="191" t="s">
        <v>295</v>
      </c>
      <c r="E29" s="84">
        <v>3</v>
      </c>
      <c r="F29" s="86"/>
      <c r="G29" s="86"/>
      <c r="H29" s="86"/>
      <c r="I29" s="86"/>
      <c r="J29" s="343" t="s">
        <v>297</v>
      </c>
      <c r="K29" s="344"/>
      <c r="L29" s="328" t="s">
        <v>22</v>
      </c>
      <c r="M29" s="329"/>
      <c r="N29" s="305"/>
      <c r="O29" s="91" t="s">
        <v>260</v>
      </c>
      <c r="P29" s="92">
        <f>SUM(D32, D33)</f>
        <v>23</v>
      </c>
      <c r="Q29" s="92">
        <f>SUM(P25, Q25, R25)</f>
        <v>23</v>
      </c>
      <c r="R29" s="81"/>
      <c r="S29" s="81"/>
      <c r="T29" s="81"/>
    </row>
    <row r="30" spans="1:20" ht="15.75" customHeight="1" thickBot="1" x14ac:dyDescent="0.35">
      <c r="A30" s="160">
        <v>21</v>
      </c>
      <c r="B30" s="161" t="s">
        <v>175</v>
      </c>
      <c r="C30" s="189" t="s">
        <v>51</v>
      </c>
      <c r="D30" s="176" t="s">
        <v>295</v>
      </c>
      <c r="E30" s="88">
        <v>3</v>
      </c>
      <c r="F30" s="89"/>
      <c r="G30" s="89"/>
      <c r="H30" s="89"/>
      <c r="I30" s="89"/>
      <c r="J30" s="343" t="s">
        <v>296</v>
      </c>
      <c r="K30" s="344"/>
      <c r="L30" s="328" t="s">
        <v>22</v>
      </c>
      <c r="M30" s="329"/>
      <c r="N30" s="305"/>
      <c r="P30" s="13"/>
      <c r="Q30" s="73"/>
      <c r="R30" s="13"/>
      <c r="S30" s="13"/>
      <c r="T30" s="13"/>
    </row>
    <row r="31" spans="1:20" ht="15.75" customHeight="1" thickBot="1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P31" s="38"/>
      <c r="Q31" s="73"/>
      <c r="R31" s="81"/>
      <c r="S31" s="81"/>
      <c r="T31" s="81"/>
    </row>
    <row r="32" spans="1:20" ht="15.75" customHeight="1" x14ac:dyDescent="0.3">
      <c r="B32" s="223" t="s">
        <v>30</v>
      </c>
      <c r="C32" s="90" t="s">
        <v>31</v>
      </c>
      <c r="D32" s="226">
        <f>SUM(F9:I13)</f>
        <v>14</v>
      </c>
      <c r="E32" s="227"/>
      <c r="F32" s="227"/>
      <c r="G32" s="227"/>
      <c r="H32" s="227"/>
      <c r="I32" s="227"/>
      <c r="J32" s="227"/>
      <c r="K32" s="227"/>
      <c r="L32" s="227"/>
      <c r="M32" s="228"/>
      <c r="P32" s="38"/>
      <c r="Q32" s="73"/>
      <c r="R32" s="81"/>
      <c r="S32" s="81"/>
      <c r="T32" s="81"/>
    </row>
    <row r="33" spans="1:20" ht="15.75" customHeight="1" x14ac:dyDescent="0.3">
      <c r="B33" s="224"/>
      <c r="C33" s="93" t="s">
        <v>32</v>
      </c>
      <c r="D33" s="229">
        <f>SUM(F15:I22)</f>
        <v>9</v>
      </c>
      <c r="E33" s="230"/>
      <c r="F33" s="230"/>
      <c r="G33" s="230"/>
      <c r="H33" s="230"/>
      <c r="I33" s="230"/>
      <c r="J33" s="230"/>
      <c r="K33" s="230"/>
      <c r="L33" s="230"/>
      <c r="M33" s="231"/>
      <c r="P33" s="38"/>
      <c r="Q33" s="73"/>
      <c r="R33" s="81"/>
      <c r="S33" s="81"/>
      <c r="T33" s="81"/>
    </row>
    <row r="34" spans="1:20" ht="15.75" customHeight="1" thickBot="1" x14ac:dyDescent="0.35">
      <c r="B34" s="225"/>
      <c r="C34" s="95" t="s">
        <v>33</v>
      </c>
      <c r="D34" s="232">
        <f>SUM(F26:I30)</f>
        <v>4</v>
      </c>
      <c r="E34" s="233"/>
      <c r="F34" s="233"/>
      <c r="G34" s="233"/>
      <c r="H34" s="233"/>
      <c r="I34" s="233"/>
      <c r="J34" s="233"/>
      <c r="K34" s="233"/>
      <c r="L34" s="233"/>
      <c r="M34" s="234"/>
      <c r="P34" s="38"/>
      <c r="Q34" s="73"/>
      <c r="R34" s="81"/>
      <c r="S34" s="81"/>
      <c r="T34" s="81"/>
    </row>
    <row r="35" spans="1:20" s="103" customFormat="1" ht="15.75" customHeight="1" x14ac:dyDescent="0.2">
      <c r="A35" s="100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P35" s="126"/>
      <c r="Q35" s="127"/>
      <c r="R35" s="128"/>
      <c r="S35" s="128"/>
      <c r="T35" s="128"/>
    </row>
    <row r="36" spans="1:20" ht="18" customHeight="1" x14ac:dyDescent="0.3">
      <c r="B36" s="6" t="s">
        <v>34</v>
      </c>
      <c r="C36" s="11"/>
      <c r="D36" s="15"/>
      <c r="E36" s="216" t="s">
        <v>35</v>
      </c>
      <c r="F36" s="216"/>
      <c r="G36" s="6"/>
      <c r="H36" s="15"/>
      <c r="I36" s="15"/>
      <c r="J36" s="235" t="s">
        <v>36</v>
      </c>
      <c r="K36" s="235"/>
      <c r="L36" s="235"/>
      <c r="M36" s="235"/>
      <c r="P36" s="13"/>
      <c r="Q36" s="73"/>
      <c r="R36" s="217"/>
      <c r="S36" s="217"/>
      <c r="T36" s="217"/>
    </row>
    <row r="37" spans="1:20" ht="15" customHeight="1" x14ac:dyDescent="0.3">
      <c r="B37" s="218" t="s">
        <v>37</v>
      </c>
      <c r="C37" s="218"/>
      <c r="D37" s="219" t="s">
        <v>64</v>
      </c>
      <c r="E37" s="219"/>
      <c r="F37" s="219"/>
      <c r="G37" s="219"/>
      <c r="H37" s="219"/>
      <c r="I37" s="219"/>
      <c r="J37" s="220" t="s">
        <v>63</v>
      </c>
      <c r="K37" s="220"/>
      <c r="L37" s="220"/>
      <c r="M37" s="220"/>
      <c r="P37" s="97"/>
      <c r="Q37" s="73"/>
      <c r="R37" s="13"/>
      <c r="S37" s="13"/>
      <c r="T37" s="13"/>
    </row>
    <row r="38" spans="1:20" ht="1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P38" s="97"/>
      <c r="Q38" s="73"/>
      <c r="R38" s="13"/>
      <c r="S38" s="13"/>
      <c r="T38" s="13"/>
    </row>
    <row r="39" spans="1:20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P39" s="97"/>
      <c r="Q39" s="73"/>
      <c r="R39" s="13"/>
      <c r="S39" s="13"/>
      <c r="T39" s="13"/>
    </row>
    <row r="40" spans="1:20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0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0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0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0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0" ht="15" customHeight="1" x14ac:dyDescent="0.3">
      <c r="B45" s="15"/>
      <c r="C45" s="15"/>
      <c r="H45" s="6"/>
      <c r="I45" s="6"/>
      <c r="J45" s="15"/>
      <c r="K45" s="15"/>
      <c r="L45" s="15"/>
    </row>
    <row r="46" spans="1:20" ht="15" customHeight="1" x14ac:dyDescent="0.3">
      <c r="B46" s="15"/>
      <c r="C46" s="15"/>
      <c r="H46" s="6"/>
      <c r="I46" s="6"/>
      <c r="J46" s="15"/>
      <c r="K46" s="15"/>
      <c r="L46" s="15"/>
    </row>
    <row r="47" spans="1:20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0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3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3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3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3" x14ac:dyDescent="0.3">
      <c r="A53" s="221" t="s">
        <v>55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</row>
    <row r="54" spans="1:13" x14ac:dyDescent="0.3">
      <c r="A54" s="222" t="s">
        <v>38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</row>
    <row r="55" spans="1:13" x14ac:dyDescent="0.3">
      <c r="B55" s="15"/>
      <c r="C55" s="15"/>
      <c r="D55" s="216"/>
      <c r="E55" s="216"/>
      <c r="F55" s="216"/>
      <c r="G55" s="216"/>
      <c r="H55" s="15"/>
      <c r="I55" s="15"/>
      <c r="J55" s="15"/>
      <c r="K55" s="15"/>
      <c r="L55" s="15"/>
    </row>
    <row r="56" spans="1:13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3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3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3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3" x14ac:dyDescent="0.3">
      <c r="B60" s="15"/>
      <c r="C60" s="15"/>
      <c r="D60" s="6"/>
      <c r="E60" s="6"/>
      <c r="F60" s="6"/>
      <c r="G60" s="6"/>
      <c r="H60" s="15"/>
      <c r="I60" s="15"/>
      <c r="J60" s="15"/>
      <c r="K60" s="15"/>
      <c r="L60" s="15"/>
    </row>
    <row r="61" spans="1:13" x14ac:dyDescent="0.3">
      <c r="B61" s="15"/>
      <c r="C61" s="15"/>
      <c r="D61" s="6"/>
      <c r="E61" s="6"/>
      <c r="F61" s="6"/>
      <c r="G61" s="6"/>
      <c r="H61" s="15"/>
      <c r="I61" s="15"/>
      <c r="J61" s="15"/>
      <c r="K61" s="15"/>
      <c r="L61" s="15"/>
    </row>
    <row r="62" spans="1:13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3" x14ac:dyDescent="0.3">
      <c r="B63" s="15"/>
      <c r="C63" s="15"/>
      <c r="D63" s="15"/>
      <c r="E63" s="216"/>
      <c r="F63" s="216"/>
      <c r="G63" s="216"/>
      <c r="H63" s="15"/>
      <c r="I63" s="15"/>
      <c r="J63" s="15"/>
      <c r="K63" s="15"/>
      <c r="L63" s="15"/>
    </row>
    <row r="64" spans="1:13" x14ac:dyDescent="0.3">
      <c r="B64" s="15"/>
      <c r="C64" s="15"/>
      <c r="D64" s="15"/>
      <c r="E64" s="216"/>
      <c r="F64" s="216"/>
      <c r="G64" s="216"/>
      <c r="H64" s="15"/>
      <c r="I64" s="15"/>
      <c r="J64" s="15"/>
      <c r="K64" s="15"/>
      <c r="L64" s="15"/>
    </row>
    <row r="65" spans="2:12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</sheetData>
  <sheetProtection formatCells="0" formatRows="0" insertRows="0" insertHyperlinks="0" deleteRows="0" sort="0" autoFilter="0" pivotTables="0"/>
  <protectedRanges>
    <protectedRange sqref="A29:B30 A26:N26 A9:N11 A28:N28 A27:M27 T15:XFD22 T26:XFD26 T9:XFD13 T28:XFD28 A13:N13 A12:B12 A15:A20 N12 D12:L12 B15:N22" name="Editabil"/>
    <protectedRange sqref="O23:S23 O25 O16:S16 P9:S13 P15:S15 O18:S18 P19:S19 O20:S20 P17:S17 O22" name="Editabil_1"/>
    <protectedRange sqref="O9:O13 O15 O19 O17 O21" name="Editabil_2"/>
    <protectedRange sqref="C12" name="Editabil_3"/>
    <protectedRange sqref="C3:G4 D2 K1:L2" name="Editabil_4_1_1"/>
    <protectedRange sqref="D37 J37" name="Editabil_6_1"/>
  </protectedRanges>
  <mergeCells count="89">
    <mergeCell ref="C3:G3"/>
    <mergeCell ref="K3:L3"/>
    <mergeCell ref="A8:N8"/>
    <mergeCell ref="L9:N9"/>
    <mergeCell ref="D6:D7"/>
    <mergeCell ref="E6:E7"/>
    <mergeCell ref="F6:I6"/>
    <mergeCell ref="J6:K6"/>
    <mergeCell ref="L6:N7"/>
    <mergeCell ref="D1:H1"/>
    <mergeCell ref="K1:L1"/>
    <mergeCell ref="B2:C2"/>
    <mergeCell ref="D2:H2"/>
    <mergeCell ref="K2:L2"/>
    <mergeCell ref="L11:N11"/>
    <mergeCell ref="L13:N13"/>
    <mergeCell ref="A14:N14"/>
    <mergeCell ref="C4:G4"/>
    <mergeCell ref="K4:L4"/>
    <mergeCell ref="A6:A7"/>
    <mergeCell ref="B6:B7"/>
    <mergeCell ref="C6:C7"/>
    <mergeCell ref="L10:N10"/>
    <mergeCell ref="D15:D16"/>
    <mergeCell ref="E15:E16"/>
    <mergeCell ref="F15:F16"/>
    <mergeCell ref="G15:G16"/>
    <mergeCell ref="H15:H16"/>
    <mergeCell ref="I17:I18"/>
    <mergeCell ref="J17:J18"/>
    <mergeCell ref="K17:K18"/>
    <mergeCell ref="L17:N18"/>
    <mergeCell ref="J15:J16"/>
    <mergeCell ref="K15:K16"/>
    <mergeCell ref="L15:N16"/>
    <mergeCell ref="I15:I16"/>
    <mergeCell ref="D17:D18"/>
    <mergeCell ref="E17:E18"/>
    <mergeCell ref="F17:F18"/>
    <mergeCell ref="G17:G18"/>
    <mergeCell ref="H17:H18"/>
    <mergeCell ref="D19:D20"/>
    <mergeCell ref="H19:H20"/>
    <mergeCell ref="I19:I20"/>
    <mergeCell ref="F19:F20"/>
    <mergeCell ref="E19:E20"/>
    <mergeCell ref="G19:G20"/>
    <mergeCell ref="B37:C37"/>
    <mergeCell ref="D37:I37"/>
    <mergeCell ref="J37:M37"/>
    <mergeCell ref="L30:N30"/>
    <mergeCell ref="B32:B34"/>
    <mergeCell ref="D32:M32"/>
    <mergeCell ref="D33:M33"/>
    <mergeCell ref="D34:M34"/>
    <mergeCell ref="J30:K30"/>
    <mergeCell ref="M24:N24"/>
    <mergeCell ref="J29:K29"/>
    <mergeCell ref="J19:J20"/>
    <mergeCell ref="R36:T36"/>
    <mergeCell ref="K19:K20"/>
    <mergeCell ref="L19:N20"/>
    <mergeCell ref="J21:J22"/>
    <mergeCell ref="D55:G55"/>
    <mergeCell ref="E63:G63"/>
    <mergeCell ref="E64:G64"/>
    <mergeCell ref="E36:F36"/>
    <mergeCell ref="J36:M36"/>
    <mergeCell ref="D21:D22"/>
    <mergeCell ref="L12:N12"/>
    <mergeCell ref="A53:M53"/>
    <mergeCell ref="A54:M54"/>
    <mergeCell ref="A25:N25"/>
    <mergeCell ref="L26:N26"/>
    <mergeCell ref="L27:N27"/>
    <mergeCell ref="L28:N28"/>
    <mergeCell ref="L29:N29"/>
    <mergeCell ref="K21:K22"/>
    <mergeCell ref="L21:N22"/>
    <mergeCell ref="A23:C24"/>
    <mergeCell ref="E23:E24"/>
    <mergeCell ref="J23:J24"/>
    <mergeCell ref="K23:K24"/>
    <mergeCell ref="M23:N23"/>
    <mergeCell ref="I21:I22"/>
    <mergeCell ref="H21:H22"/>
    <mergeCell ref="G21:G22"/>
    <mergeCell ref="F21:F22"/>
    <mergeCell ref="E21:E22"/>
  </mergeCells>
  <conditionalFormatting sqref="D1:D4">
    <cfRule type="cellIs" dxfId="215" priority="12" stopIfTrue="1" operator="equal">
      <formula>"DJ"</formula>
    </cfRule>
    <cfRule type="cellIs" dxfId="214" priority="11" stopIfTrue="1" operator="equal">
      <formula>"DI"</formula>
    </cfRule>
    <cfRule type="cellIs" dxfId="213" priority="13" stopIfTrue="1" operator="equal">
      <formula>"DM"</formula>
    </cfRule>
    <cfRule type="cellIs" dxfId="212" priority="14" stopIfTrue="1" operator="equal">
      <formula>"D"</formula>
    </cfRule>
  </conditionalFormatting>
  <conditionalFormatting sqref="D1:D7 D26:D52">
    <cfRule type="cellIs" dxfId="211" priority="17" operator="equal">
      <formula>"SM"</formula>
    </cfRule>
    <cfRule type="cellIs" dxfId="210" priority="15" operator="equal">
      <formula>"SI"</formula>
    </cfRule>
    <cfRule type="cellIs" dxfId="209" priority="16" operator="equal">
      <formula>"SJ"</formula>
    </cfRule>
    <cfRule type="cellIs" dxfId="208" priority="18" operator="equal">
      <formula>"S"</formula>
    </cfRule>
    <cfRule type="cellIs" dxfId="207" priority="19" operator="equal">
      <formula>"C"</formula>
    </cfRule>
    <cfRule type="cellIs" dxfId="206" priority="20" operator="equal">
      <formula>"F"</formula>
    </cfRule>
  </conditionalFormatting>
  <conditionalFormatting sqref="D5:D7 D9:D13 D15 D26:D36 D38:D52">
    <cfRule type="cellIs" dxfId="205" priority="44" operator="equal">
      <formula>"D"</formula>
    </cfRule>
    <cfRule type="cellIs" dxfId="204" priority="43" operator="equal">
      <formula>"DJ"</formula>
    </cfRule>
    <cfRule type="cellIs" dxfId="203" priority="42" operator="equal">
      <formula>"DM"</formula>
    </cfRule>
    <cfRule type="cellIs" dxfId="202" priority="41" operator="equal">
      <formula>"DI"</formula>
    </cfRule>
  </conditionalFormatting>
  <conditionalFormatting sqref="D9:D13 D15">
    <cfRule type="cellIs" dxfId="201" priority="48" operator="equal">
      <formula>"S"</formula>
    </cfRule>
    <cfRule type="cellIs" dxfId="200" priority="49" operator="equal">
      <formula>"C"</formula>
    </cfRule>
    <cfRule type="cellIs" dxfId="199" priority="50" operator="equal">
      <formula>"F"</formula>
    </cfRule>
    <cfRule type="cellIs" dxfId="198" priority="45" operator="equal">
      <formula>"SI"</formula>
    </cfRule>
    <cfRule type="cellIs" dxfId="197" priority="46" operator="equal">
      <formula>"SM"</formula>
    </cfRule>
    <cfRule type="cellIs" dxfId="196" priority="47" operator="equal">
      <formula>"SJ"</formula>
    </cfRule>
  </conditionalFormatting>
  <conditionalFormatting sqref="D17">
    <cfRule type="cellIs" dxfId="195" priority="34" operator="equal">
      <formula>"D"</formula>
    </cfRule>
    <cfRule type="cellIs" dxfId="194" priority="35" operator="equal">
      <formula>"SI"</formula>
    </cfRule>
    <cfRule type="cellIs" dxfId="193" priority="36" operator="equal">
      <formula>"SM"</formula>
    </cfRule>
    <cfRule type="cellIs" dxfId="192" priority="37" operator="equal">
      <formula>"SJ"</formula>
    </cfRule>
    <cfRule type="cellIs" dxfId="191" priority="38" operator="equal">
      <formula>"S"</formula>
    </cfRule>
    <cfRule type="cellIs" dxfId="190" priority="39" operator="equal">
      <formula>"C"</formula>
    </cfRule>
    <cfRule type="cellIs" dxfId="189" priority="31" operator="equal">
      <formula>"DI"</formula>
    </cfRule>
    <cfRule type="cellIs" dxfId="188" priority="32" operator="equal">
      <formula>"DM"</formula>
    </cfRule>
    <cfRule type="cellIs" dxfId="187" priority="33" operator="equal">
      <formula>"DJ"</formula>
    </cfRule>
    <cfRule type="cellIs" dxfId="186" priority="40" operator="equal">
      <formula>"F"</formula>
    </cfRule>
  </conditionalFormatting>
  <conditionalFormatting sqref="D19:D24">
    <cfRule type="cellIs" dxfId="185" priority="21" operator="equal">
      <formula>"DI"</formula>
    </cfRule>
    <cfRule type="cellIs" dxfId="184" priority="22" operator="equal">
      <formula>"DM"</formula>
    </cfRule>
    <cfRule type="cellIs" dxfId="183" priority="23" operator="equal">
      <formula>"DJ"</formula>
    </cfRule>
    <cfRule type="cellIs" dxfId="182" priority="30" operator="equal">
      <formula>"F"</formula>
    </cfRule>
    <cfRule type="cellIs" dxfId="181" priority="28" operator="equal">
      <formula>"S"</formula>
    </cfRule>
    <cfRule type="cellIs" dxfId="180" priority="27" operator="equal">
      <formula>"SJ"</formula>
    </cfRule>
    <cfRule type="cellIs" dxfId="179" priority="26" operator="equal">
      <formula>"SM"</formula>
    </cfRule>
    <cfRule type="cellIs" dxfId="178" priority="25" operator="equal">
      <formula>"SI"</formula>
    </cfRule>
    <cfRule type="cellIs" dxfId="177" priority="24" operator="equal">
      <formula>"D"</formula>
    </cfRule>
    <cfRule type="cellIs" dxfId="176" priority="29" operator="equal">
      <formula>"C"</formula>
    </cfRule>
  </conditionalFormatting>
  <conditionalFormatting sqref="D37">
    <cfRule type="cellIs" dxfId="175" priority="2" stopIfTrue="1" operator="equal">
      <formula>"DJ"</formula>
    </cfRule>
    <cfRule type="cellIs" dxfId="174" priority="3" stopIfTrue="1" operator="equal">
      <formula>"DM"</formula>
    </cfRule>
    <cfRule type="cellIs" dxfId="173" priority="4" stopIfTrue="1" operator="equal">
      <formula>"D"</formula>
    </cfRule>
    <cfRule type="cellIs" dxfId="172" priority="1" stopIfTrue="1" operator="equal">
      <formula>"DI"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Sem_I_RF_RO</vt:lpstr>
      <vt:lpstr>Sem_I_RE_RO</vt:lpstr>
      <vt:lpstr>Sem_II_RF_RO</vt:lpstr>
      <vt:lpstr>Sem_II_RE_RO</vt:lpstr>
      <vt:lpstr>Sem_III_RF_RO</vt:lpstr>
      <vt:lpstr>Sem_III_RE_RO</vt:lpstr>
      <vt:lpstr>Sem_IV_RF_RO</vt:lpstr>
      <vt:lpstr>Sem_IV_RE_RO</vt:lpstr>
      <vt:lpstr>Sem_V_RF_RO</vt:lpstr>
      <vt:lpstr>Sem_V_RE_RO</vt:lpstr>
      <vt:lpstr>Sem_VI_RF_RO</vt:lpstr>
      <vt:lpstr>Sem_VI_RE_RO</vt:lpstr>
      <vt:lpstr>Sem_I_RE_RO!Print_Area</vt:lpstr>
      <vt:lpstr>Sem_I_RF_RO!Print_Area</vt:lpstr>
      <vt:lpstr>Sem_II_RE_RO!Print_Area</vt:lpstr>
      <vt:lpstr>Sem_II_RF_RO!Print_Area</vt:lpstr>
      <vt:lpstr>Sem_III_RE_RO!Print_Area</vt:lpstr>
      <vt:lpstr>Sem_III_RF_RO!Print_Area</vt:lpstr>
      <vt:lpstr>Sem_IV_RE_RO!Print_Area</vt:lpstr>
      <vt:lpstr>Sem_IV_RF_RO!Print_Area</vt:lpstr>
      <vt:lpstr>Sem_V_RE_RO!Print_Area</vt:lpstr>
      <vt:lpstr>Sem_V_RF_RO!Print_Area</vt:lpstr>
      <vt:lpstr>Sem_VI_RE_RO!Print_Area</vt:lpstr>
      <vt:lpstr>Sem_VI_RF_RO!Print_Area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Owner</cp:lastModifiedBy>
  <cp:revision/>
  <cp:lastPrinted>2024-10-10T07:32:44Z</cp:lastPrinted>
  <dcterms:created xsi:type="dcterms:W3CDTF">2015-06-05T18:19:34Z</dcterms:created>
  <dcterms:modified xsi:type="dcterms:W3CDTF">2025-09-22T13:20:05Z</dcterms:modified>
  <cp:category/>
  <cp:contentStatus/>
</cp:coreProperties>
</file>