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ack up 2021\planuri de invatamant\Planuri licenta 2025-2027_reduse 19.09.2025 IN\Planuri licenta 2025-2027_reduse 19.09.2025\Planuri licenta 2025-2027_reduse 19.09.2025\"/>
    </mc:Choice>
  </mc:AlternateContent>
  <xr:revisionPtr revIDLastSave="0" documentId="13_ncr:1_{D1A54BE0-1622-4ADC-9B4E-5291009686A7}" xr6:coauthVersionLast="47" xr6:coauthVersionMax="47" xr10:uidLastSave="{00000000-0000-0000-0000-000000000000}"/>
  <bookViews>
    <workbookView xWindow="-108" yWindow="-108" windowWidth="23256" windowHeight="12456" activeTab="15" xr2:uid="{00000000-000D-0000-FFFF-FFFF00000000}"/>
  </bookViews>
  <sheets>
    <sheet name="Sem_I_EF_RO" sheetId="35" r:id="rId1"/>
    <sheet name="Sem_I_ES_RO" sheetId="36" state="hidden" r:id="rId2"/>
    <sheet name="Sem_I_EG_RO" sheetId="29" state="hidden" r:id="rId3"/>
    <sheet name="Sem_II_EF_RO" sheetId="37" r:id="rId4"/>
    <sheet name="Sem_II_ES_RO" sheetId="38" state="hidden" r:id="rId5"/>
    <sheet name="Sem_II_EG_RO" sheetId="30" state="hidden" r:id="rId6"/>
    <sheet name="Sem_III_EF_RO" sheetId="39" r:id="rId7"/>
    <sheet name="Sem_III_ES_RO" sheetId="40" state="hidden" r:id="rId8"/>
    <sheet name="Sem_III_EG_RO" sheetId="31" state="hidden" r:id="rId9"/>
    <sheet name="Sem_IV_EF_RO" sheetId="41" r:id="rId10"/>
    <sheet name="Sem_IV_ES_RO" sheetId="42" state="hidden" r:id="rId11"/>
    <sheet name="Sem_IV_EG_RO" sheetId="32" state="hidden" r:id="rId12"/>
    <sheet name="Sem_V_EF_RO" sheetId="43" r:id="rId13"/>
    <sheet name="Sem_V_ES_RO" sheetId="44" state="hidden" r:id="rId14"/>
    <sheet name="Sem_V_EG_RO" sheetId="33" state="hidden" r:id="rId15"/>
    <sheet name="Sem_VI_EF_RO" sheetId="45" r:id="rId16"/>
    <sheet name="Sem_VI_ES_RO" sheetId="46" state="hidden" r:id="rId17"/>
    <sheet name="Sem_VI_EG_RO" sheetId="34" state="hidden" r:id="rId18"/>
  </sheets>
  <definedNames>
    <definedName name="_xlnm.Print_Area" localSheetId="0">Sem_I_EF_RO!$A$1:$M$55</definedName>
    <definedName name="_xlnm.Print_Area" localSheetId="2">Sem_I_EG_RO!$A$1:$R$35</definedName>
    <definedName name="_xlnm.Print_Area" localSheetId="1">Sem_I_ES_RO!$A$1:$S$35</definedName>
    <definedName name="_xlnm.Print_Area" localSheetId="3">Sem_II_EF_RO!$A$1:$R$38</definedName>
    <definedName name="_xlnm.Print_Area" localSheetId="5">Sem_II_EG_RO!$A$1:$R$39</definedName>
    <definedName name="_xlnm.Print_Area" localSheetId="4">Sem_II_ES_RO!$A$1:$S$39</definedName>
    <definedName name="_xlnm.Print_Area" localSheetId="6">Sem_III_EF_RO!$A$1:$S$37</definedName>
    <definedName name="_xlnm.Print_Area" localSheetId="8">Sem_III_EG_RO!$A$1:$R$41</definedName>
    <definedName name="_xlnm.Print_Area" localSheetId="7">Sem_III_ES_RO!$A$1:$R$41</definedName>
    <definedName name="_xlnm.Print_Area" localSheetId="9">Sem_IV_EF_RO!$A$1:$M$57</definedName>
    <definedName name="_xlnm.Print_Area" localSheetId="11">Sem_IV_EG_RO!$A$1:$M$57</definedName>
    <definedName name="_xlnm.Print_Area" localSheetId="10">Sem_IV_ES_RO!$A$1:$M$57</definedName>
    <definedName name="_xlnm.Print_Area" localSheetId="12">Sem_V_EF_RO!$A$1:$N$63</definedName>
    <definedName name="_xlnm.Print_Area" localSheetId="14">Sem_V_EG_RO!$A$1:$M$68</definedName>
    <definedName name="_xlnm.Print_Area" localSheetId="13">Sem_V_ES_RO!$A$1:$M$68</definedName>
    <definedName name="_xlnm.Print_Area" localSheetId="15">Sem_VI_EF_RO!$A$1:$M$64</definedName>
    <definedName name="_xlnm.Print_Area" localSheetId="17">Sem_VI_EG_RO!$A$1:$M$72</definedName>
    <definedName name="_xlnm.Print_Area" localSheetId="16">Sem_VI_ES_RO!$A$1:$M$73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45" l="1"/>
  <c r="J15" i="45" l="1"/>
  <c r="O28" i="37"/>
  <c r="J28" i="37"/>
  <c r="K28" i="37" s="1"/>
  <c r="D36" i="43"/>
  <c r="D31" i="41"/>
  <c r="O15" i="39"/>
  <c r="O16" i="37"/>
  <c r="J25" i="41"/>
  <c r="K25" i="41" s="1"/>
  <c r="J16" i="37"/>
  <c r="K16" i="37" s="1"/>
  <c r="J15" i="39" l="1"/>
  <c r="K15" i="39" s="1"/>
  <c r="J27" i="39"/>
  <c r="K27" i="39" s="1"/>
  <c r="G22" i="37"/>
  <c r="F22" i="37"/>
  <c r="J18" i="37"/>
  <c r="K18" i="37" s="1"/>
  <c r="J19" i="30"/>
  <c r="K19" i="30" s="1"/>
  <c r="J19" i="38"/>
  <c r="J29" i="34"/>
  <c r="J26" i="34"/>
  <c r="J20" i="34"/>
  <c r="J17" i="34"/>
  <c r="J14" i="34"/>
  <c r="J13" i="34"/>
  <c r="J12" i="34"/>
  <c r="J11" i="34"/>
  <c r="J10" i="34"/>
  <c r="J9" i="34"/>
  <c r="H33" i="34"/>
  <c r="G33" i="34"/>
  <c r="F33" i="34"/>
  <c r="H26" i="45"/>
  <c r="G26" i="45"/>
  <c r="F26" i="45"/>
  <c r="H33" i="46"/>
  <c r="F34" i="46"/>
  <c r="H34" i="46"/>
  <c r="G34" i="46"/>
  <c r="J29" i="46"/>
  <c r="J26" i="46"/>
  <c r="J20" i="46"/>
  <c r="J17" i="46"/>
  <c r="J14" i="46"/>
  <c r="J13" i="46"/>
  <c r="J12" i="46"/>
  <c r="J11" i="46"/>
  <c r="J9" i="46"/>
  <c r="J23" i="45"/>
  <c r="J21" i="45"/>
  <c r="J19" i="45"/>
  <c r="J17" i="45"/>
  <c r="J14" i="45"/>
  <c r="J13" i="45"/>
  <c r="J12" i="45"/>
  <c r="J11" i="45"/>
  <c r="J9" i="45"/>
  <c r="E22" i="37"/>
  <c r="O17" i="41"/>
  <c r="R22" i="41" s="1"/>
  <c r="J17" i="41"/>
  <c r="K17" i="41" s="1"/>
  <c r="O18" i="42"/>
  <c r="J18" i="42"/>
  <c r="K18" i="42" s="1"/>
  <c r="O17" i="39"/>
  <c r="J17" i="39"/>
  <c r="K17" i="39" s="1"/>
  <c r="O19" i="40"/>
  <c r="J19" i="40"/>
  <c r="K19" i="40" s="1"/>
  <c r="D33" i="37"/>
  <c r="O18" i="37"/>
  <c r="D34" i="38"/>
  <c r="O19" i="38"/>
  <c r="K19" i="38"/>
  <c r="D34" i="30"/>
  <c r="O19" i="30"/>
  <c r="O18" i="32" l="1"/>
  <c r="O19" i="31"/>
  <c r="R35" i="34"/>
  <c r="O29" i="34"/>
  <c r="O26" i="34"/>
  <c r="O20" i="34"/>
  <c r="O17" i="34"/>
  <c r="O14" i="34"/>
  <c r="O13" i="34"/>
  <c r="O12" i="34"/>
  <c r="K13" i="34"/>
  <c r="O29" i="46"/>
  <c r="O26" i="46"/>
  <c r="O14" i="46"/>
  <c r="O13" i="46"/>
  <c r="O12" i="46"/>
  <c r="K13" i="46"/>
  <c r="O20" i="46"/>
  <c r="K20" i="46"/>
  <c r="O17" i="46"/>
  <c r="K17" i="46"/>
  <c r="O11" i="34"/>
  <c r="K11" i="34"/>
  <c r="O10" i="34"/>
  <c r="K10" i="34"/>
  <c r="O9" i="34"/>
  <c r="K9" i="34"/>
  <c r="O11" i="46"/>
  <c r="K11" i="46"/>
  <c r="O10" i="46"/>
  <c r="K10" i="46"/>
  <c r="J10" i="46"/>
  <c r="O9" i="46"/>
  <c r="K9" i="46"/>
  <c r="O14" i="45"/>
  <c r="O13" i="45"/>
  <c r="O12" i="45"/>
  <c r="O11" i="45"/>
  <c r="O23" i="45"/>
  <c r="O21" i="45"/>
  <c r="O19" i="45"/>
  <c r="O17" i="45"/>
  <c r="O10" i="45"/>
  <c r="O9" i="45"/>
  <c r="K13" i="45"/>
  <c r="K14" i="45"/>
  <c r="J10" i="45"/>
  <c r="K10" i="45" s="1"/>
  <c r="J13" i="33"/>
  <c r="K13" i="33" s="1"/>
  <c r="O26" i="33"/>
  <c r="O23" i="33"/>
  <c r="O19" i="33"/>
  <c r="O16" i="33"/>
  <c r="O14" i="33"/>
  <c r="Q32" i="33" s="1"/>
  <c r="O13" i="33"/>
  <c r="O12" i="33"/>
  <c r="O11" i="33"/>
  <c r="O10" i="33"/>
  <c r="O9" i="33"/>
  <c r="P32" i="33" s="1"/>
  <c r="J11" i="33"/>
  <c r="K11" i="33" s="1"/>
  <c r="J10" i="33"/>
  <c r="K10" i="33" s="1"/>
  <c r="J9" i="33"/>
  <c r="K9" i="33" s="1"/>
  <c r="R32" i="33"/>
  <c r="O26" i="44"/>
  <c r="O23" i="44"/>
  <c r="O19" i="44"/>
  <c r="O16" i="44"/>
  <c r="O14" i="44"/>
  <c r="O13" i="44"/>
  <c r="O12" i="44"/>
  <c r="Q32" i="44" s="1"/>
  <c r="O11" i="44"/>
  <c r="O10" i="44"/>
  <c r="O9" i="44"/>
  <c r="J13" i="44"/>
  <c r="K13" i="44" s="1"/>
  <c r="J10" i="44"/>
  <c r="K10" i="44" s="1"/>
  <c r="R32" i="44"/>
  <c r="J13" i="43"/>
  <c r="K13" i="43" s="1"/>
  <c r="J10" i="43"/>
  <c r="K10" i="43" s="1"/>
  <c r="J9" i="43"/>
  <c r="K9" i="43" s="1"/>
  <c r="P36" i="46" l="1"/>
  <c r="Q36" i="46"/>
  <c r="Q46" i="46" s="1"/>
  <c r="P32" i="44"/>
  <c r="Q39" i="44" s="1"/>
  <c r="Q28" i="45"/>
  <c r="P28" i="45"/>
  <c r="P35" i="34"/>
  <c r="Q39" i="33"/>
  <c r="Q35" i="34"/>
  <c r="O22" i="43"/>
  <c r="J22" i="43"/>
  <c r="K22" i="43" s="1"/>
  <c r="O20" i="43"/>
  <c r="O18" i="43"/>
  <c r="O16" i="43"/>
  <c r="O14" i="43"/>
  <c r="O13" i="43"/>
  <c r="O12" i="43"/>
  <c r="O11" i="43"/>
  <c r="O10" i="43"/>
  <c r="O9" i="43"/>
  <c r="O16" i="32"/>
  <c r="R23" i="32" s="1"/>
  <c r="O15" i="32"/>
  <c r="O14" i="32"/>
  <c r="O13" i="32"/>
  <c r="O12" i="32"/>
  <c r="O11" i="32"/>
  <c r="O10" i="32"/>
  <c r="O9" i="32"/>
  <c r="O16" i="42"/>
  <c r="R23" i="42" s="1"/>
  <c r="O15" i="42"/>
  <c r="O14" i="42"/>
  <c r="O13" i="42"/>
  <c r="O12" i="42"/>
  <c r="O11" i="42"/>
  <c r="O10" i="42"/>
  <c r="O9" i="42"/>
  <c r="O15" i="41"/>
  <c r="O14" i="41"/>
  <c r="O13" i="41"/>
  <c r="O12" i="41"/>
  <c r="O11" i="41"/>
  <c r="O10" i="41"/>
  <c r="O9" i="41"/>
  <c r="O22" i="31"/>
  <c r="O24" i="31"/>
  <c r="R29" i="31" s="1"/>
  <c r="J24" i="31"/>
  <c r="K24" i="31" s="1"/>
  <c r="O16" i="31"/>
  <c r="O15" i="31"/>
  <c r="O14" i="31"/>
  <c r="O13" i="31"/>
  <c r="O12" i="31"/>
  <c r="O11" i="31"/>
  <c r="O10" i="31"/>
  <c r="O9" i="31"/>
  <c r="O22" i="40"/>
  <c r="O24" i="40"/>
  <c r="J24" i="40"/>
  <c r="K24" i="40" s="1"/>
  <c r="O16" i="40"/>
  <c r="O15" i="40"/>
  <c r="O14" i="40"/>
  <c r="O13" i="40"/>
  <c r="O12" i="40"/>
  <c r="O11" i="40"/>
  <c r="O10" i="40"/>
  <c r="O9" i="40"/>
  <c r="O19" i="39"/>
  <c r="R24" i="39" s="1"/>
  <c r="O14" i="39"/>
  <c r="O13" i="39"/>
  <c r="O12" i="39"/>
  <c r="Q24" i="39" s="1"/>
  <c r="O11" i="39"/>
  <c r="O10" i="39"/>
  <c r="O9" i="39"/>
  <c r="O21" i="30"/>
  <c r="O16" i="30"/>
  <c r="O15" i="30"/>
  <c r="O14" i="30"/>
  <c r="O13" i="30"/>
  <c r="O12" i="30"/>
  <c r="O11" i="30"/>
  <c r="O10" i="30"/>
  <c r="O9" i="30"/>
  <c r="R26" i="30" s="1"/>
  <c r="O21" i="38"/>
  <c r="O16" i="38"/>
  <c r="O15" i="38"/>
  <c r="O14" i="38"/>
  <c r="O13" i="38"/>
  <c r="O12" i="38"/>
  <c r="O11" i="38"/>
  <c r="O10" i="38"/>
  <c r="O9" i="38"/>
  <c r="O20" i="37"/>
  <c r="O15" i="37"/>
  <c r="O14" i="37"/>
  <c r="O13" i="37"/>
  <c r="O12" i="37"/>
  <c r="O11" i="37"/>
  <c r="O10" i="37"/>
  <c r="O9" i="37"/>
  <c r="O18" i="29"/>
  <c r="O16" i="29"/>
  <c r="O15" i="29"/>
  <c r="Q22" i="29" s="1"/>
  <c r="O14" i="29"/>
  <c r="O13" i="29"/>
  <c r="O12" i="29"/>
  <c r="O11" i="29"/>
  <c r="O10" i="29"/>
  <c r="O9" i="29"/>
  <c r="O18" i="36"/>
  <c r="O16" i="36"/>
  <c r="O15" i="36"/>
  <c r="O14" i="36"/>
  <c r="O13" i="36"/>
  <c r="O12" i="36"/>
  <c r="O11" i="36"/>
  <c r="O10" i="36"/>
  <c r="O9" i="36"/>
  <c r="R22" i="35"/>
  <c r="O18" i="35"/>
  <c r="O16" i="35"/>
  <c r="O15" i="35"/>
  <c r="O14" i="35"/>
  <c r="O13" i="35"/>
  <c r="O12" i="35"/>
  <c r="O11" i="35"/>
  <c r="O10" i="35"/>
  <c r="O9" i="35"/>
  <c r="J51" i="46"/>
  <c r="D51" i="46"/>
  <c r="B51" i="46"/>
  <c r="D48" i="46"/>
  <c r="C48" i="46"/>
  <c r="D47" i="46"/>
  <c r="C47" i="46"/>
  <c r="D46" i="46"/>
  <c r="C46" i="46"/>
  <c r="J44" i="46"/>
  <c r="J43" i="46"/>
  <c r="K43" i="46" s="1"/>
  <c r="J42" i="46"/>
  <c r="K42" i="46" s="1"/>
  <c r="J41" i="46"/>
  <c r="K41" i="46" s="1"/>
  <c r="J40" i="46"/>
  <c r="K40" i="46" s="1"/>
  <c r="K39" i="46"/>
  <c r="J38" i="46"/>
  <c r="K38" i="46" s="1"/>
  <c r="J37" i="46"/>
  <c r="K37" i="46" s="1"/>
  <c r="J36" i="46"/>
  <c r="K36" i="46" s="1"/>
  <c r="M34" i="46"/>
  <c r="L34" i="46"/>
  <c r="I34" i="46"/>
  <c r="I33" i="46"/>
  <c r="G33" i="46"/>
  <c r="F33" i="46"/>
  <c r="E33" i="46"/>
  <c r="K29" i="46"/>
  <c r="K26" i="46"/>
  <c r="J23" i="46"/>
  <c r="K23" i="46" s="1"/>
  <c r="K14" i="46"/>
  <c r="K12" i="46"/>
  <c r="J4" i="46"/>
  <c r="C4" i="46"/>
  <c r="K3" i="46"/>
  <c r="J3" i="46"/>
  <c r="C3" i="46"/>
  <c r="K2" i="46"/>
  <c r="J2" i="46"/>
  <c r="D2" i="46"/>
  <c r="D41" i="45"/>
  <c r="D40" i="45"/>
  <c r="D39" i="45"/>
  <c r="J32" i="45"/>
  <c r="K32" i="45" s="1"/>
  <c r="J31" i="45"/>
  <c r="K31" i="45" s="1"/>
  <c r="J30" i="45"/>
  <c r="K30" i="45" s="1"/>
  <c r="J29" i="45"/>
  <c r="K29" i="45" s="1"/>
  <c r="J28" i="45"/>
  <c r="K28" i="45" s="1"/>
  <c r="M26" i="45"/>
  <c r="L26" i="45"/>
  <c r="I26" i="45"/>
  <c r="I25" i="45"/>
  <c r="H25" i="45"/>
  <c r="G25" i="45"/>
  <c r="F25" i="45"/>
  <c r="E25" i="45"/>
  <c r="K23" i="45"/>
  <c r="K21" i="45"/>
  <c r="K19" i="45"/>
  <c r="K17" i="45"/>
  <c r="K12" i="45"/>
  <c r="K11" i="45"/>
  <c r="K9" i="45"/>
  <c r="J44" i="44"/>
  <c r="D44" i="44"/>
  <c r="B44" i="44"/>
  <c r="D41" i="44"/>
  <c r="C41" i="44"/>
  <c r="D40" i="44"/>
  <c r="C40" i="44"/>
  <c r="D39" i="44"/>
  <c r="C39" i="44"/>
  <c r="J37" i="44"/>
  <c r="J36" i="44"/>
  <c r="K36" i="44" s="1"/>
  <c r="J35" i="44"/>
  <c r="K35" i="44" s="1"/>
  <c r="J34" i="44"/>
  <c r="K34" i="44" s="1"/>
  <c r="J33" i="44"/>
  <c r="K33" i="44" s="1"/>
  <c r="J32" i="44"/>
  <c r="K32" i="44" s="1"/>
  <c r="M30" i="44"/>
  <c r="L30" i="44"/>
  <c r="I30" i="44"/>
  <c r="H30" i="44"/>
  <c r="G30" i="44"/>
  <c r="F30" i="44"/>
  <c r="I29" i="44"/>
  <c r="H29" i="44"/>
  <c r="G29" i="44"/>
  <c r="F29" i="44"/>
  <c r="E29" i="44"/>
  <c r="J26" i="44"/>
  <c r="K26" i="44" s="1"/>
  <c r="J23" i="44"/>
  <c r="K23" i="44" s="1"/>
  <c r="J19" i="44"/>
  <c r="K19" i="44" s="1"/>
  <c r="J16" i="44"/>
  <c r="K16" i="44" s="1"/>
  <c r="J14" i="44"/>
  <c r="K14" i="44" s="1"/>
  <c r="J12" i="44"/>
  <c r="K12" i="44" s="1"/>
  <c r="J11" i="44"/>
  <c r="K11" i="44" s="1"/>
  <c r="J9" i="44"/>
  <c r="K9" i="44" s="1"/>
  <c r="J4" i="44"/>
  <c r="C4" i="44"/>
  <c r="J3" i="44"/>
  <c r="C3" i="44"/>
  <c r="J2" i="44"/>
  <c r="D2" i="44"/>
  <c r="D35" i="43"/>
  <c r="D34" i="43"/>
  <c r="J30" i="43"/>
  <c r="K30" i="43" s="1"/>
  <c r="J29" i="43"/>
  <c r="K29" i="43" s="1"/>
  <c r="J28" i="43"/>
  <c r="K28" i="43" s="1"/>
  <c r="J27" i="43"/>
  <c r="K27" i="43" s="1"/>
  <c r="M25" i="43"/>
  <c r="L25" i="43"/>
  <c r="I25" i="43"/>
  <c r="H25" i="43"/>
  <c r="G25" i="43"/>
  <c r="F25" i="43"/>
  <c r="I24" i="43"/>
  <c r="H24" i="43"/>
  <c r="G24" i="43"/>
  <c r="F24" i="43"/>
  <c r="E24" i="43"/>
  <c r="J20" i="43"/>
  <c r="K20" i="43" s="1"/>
  <c r="J18" i="43"/>
  <c r="K18" i="43" s="1"/>
  <c r="J16" i="43"/>
  <c r="K16" i="43" s="1"/>
  <c r="J14" i="43"/>
  <c r="K14" i="43" s="1"/>
  <c r="J12" i="43"/>
  <c r="K12" i="43" s="1"/>
  <c r="J11" i="43"/>
  <c r="K11" i="43" s="1"/>
  <c r="J34" i="42"/>
  <c r="D34" i="42"/>
  <c r="B34" i="42"/>
  <c r="D31" i="42"/>
  <c r="C31" i="42"/>
  <c r="D30" i="42"/>
  <c r="C30" i="42"/>
  <c r="D29" i="42"/>
  <c r="C29" i="42"/>
  <c r="J27" i="42"/>
  <c r="J26" i="42"/>
  <c r="K26" i="42" s="1"/>
  <c r="J25" i="42"/>
  <c r="K25" i="42" s="1"/>
  <c r="J24" i="42"/>
  <c r="K24" i="42" s="1"/>
  <c r="J23" i="42"/>
  <c r="K23" i="42" s="1"/>
  <c r="M21" i="42"/>
  <c r="L21" i="42"/>
  <c r="I21" i="42"/>
  <c r="H21" i="42"/>
  <c r="G21" i="42"/>
  <c r="F21" i="42"/>
  <c r="I20" i="42"/>
  <c r="H20" i="42"/>
  <c r="G20" i="42"/>
  <c r="F20" i="42"/>
  <c r="E20" i="42"/>
  <c r="J16" i="42"/>
  <c r="K16" i="42" s="1"/>
  <c r="J15" i="42"/>
  <c r="K15" i="42" s="1"/>
  <c r="K14" i="42"/>
  <c r="J14" i="42"/>
  <c r="J13" i="42"/>
  <c r="K13" i="42" s="1"/>
  <c r="J12" i="42"/>
  <c r="K12" i="42" s="1"/>
  <c r="J11" i="42"/>
  <c r="K11" i="42" s="1"/>
  <c r="K10" i="42"/>
  <c r="J10" i="42"/>
  <c r="J4" i="42"/>
  <c r="C4" i="42"/>
  <c r="K3" i="42"/>
  <c r="J3" i="42"/>
  <c r="C3" i="42"/>
  <c r="K2" i="42"/>
  <c r="J2" i="42"/>
  <c r="D2" i="42"/>
  <c r="D30" i="41"/>
  <c r="D29" i="41"/>
  <c r="J26" i="41"/>
  <c r="K26" i="41" s="1"/>
  <c r="J24" i="41"/>
  <c r="K24" i="41" s="1"/>
  <c r="J23" i="41"/>
  <c r="K23" i="41" s="1"/>
  <c r="J22" i="41"/>
  <c r="K22" i="41" s="1"/>
  <c r="M20" i="41"/>
  <c r="L20" i="41"/>
  <c r="I20" i="41"/>
  <c r="H20" i="41"/>
  <c r="G20" i="41"/>
  <c r="F20" i="41"/>
  <c r="I19" i="41"/>
  <c r="H19" i="41"/>
  <c r="G19" i="41"/>
  <c r="F19" i="41"/>
  <c r="E19" i="41"/>
  <c r="J15" i="41"/>
  <c r="K15" i="41" s="1"/>
  <c r="J14" i="41"/>
  <c r="K14" i="41" s="1"/>
  <c r="J13" i="41"/>
  <c r="K13" i="41" s="1"/>
  <c r="J12" i="41"/>
  <c r="K12" i="41" s="1"/>
  <c r="J11" i="41"/>
  <c r="K11" i="41" s="1"/>
  <c r="J10" i="41"/>
  <c r="K10" i="41" s="1"/>
  <c r="J40" i="40"/>
  <c r="D40" i="40"/>
  <c r="B40" i="40"/>
  <c r="D37" i="40"/>
  <c r="C37" i="40"/>
  <c r="D36" i="40"/>
  <c r="C36" i="40"/>
  <c r="D35" i="40"/>
  <c r="C35" i="40"/>
  <c r="J33" i="40"/>
  <c r="J32" i="40"/>
  <c r="K32" i="40" s="1"/>
  <c r="J31" i="40"/>
  <c r="K31" i="40" s="1"/>
  <c r="J30" i="40"/>
  <c r="K30" i="40" s="1"/>
  <c r="J29" i="40"/>
  <c r="K29" i="40" s="1"/>
  <c r="M27" i="40"/>
  <c r="L27" i="40"/>
  <c r="I27" i="40"/>
  <c r="H27" i="40"/>
  <c r="G27" i="40"/>
  <c r="F27" i="40"/>
  <c r="I26" i="40"/>
  <c r="H26" i="40"/>
  <c r="G26" i="40"/>
  <c r="F26" i="40"/>
  <c r="E26" i="40"/>
  <c r="J22" i="40"/>
  <c r="K22" i="40" s="1"/>
  <c r="J16" i="40"/>
  <c r="K16" i="40" s="1"/>
  <c r="J15" i="40"/>
  <c r="K15" i="40" s="1"/>
  <c r="J14" i="40"/>
  <c r="K14" i="40" s="1"/>
  <c r="J13" i="40"/>
  <c r="K13" i="40" s="1"/>
  <c r="J12" i="40"/>
  <c r="K12" i="40" s="1"/>
  <c r="J11" i="40"/>
  <c r="K11" i="40" s="1"/>
  <c r="J10" i="40"/>
  <c r="K10" i="40" s="1"/>
  <c r="J9" i="40"/>
  <c r="J4" i="40"/>
  <c r="C4" i="40"/>
  <c r="J3" i="40"/>
  <c r="C3" i="40"/>
  <c r="J2" i="40"/>
  <c r="D2" i="40"/>
  <c r="D33" i="39"/>
  <c r="D32" i="39"/>
  <c r="D31" i="39"/>
  <c r="J28" i="39"/>
  <c r="K28" i="39" s="1"/>
  <c r="J26" i="39"/>
  <c r="K26" i="39" s="1"/>
  <c r="J25" i="39"/>
  <c r="K25" i="39" s="1"/>
  <c r="J24" i="39"/>
  <c r="K24" i="39" s="1"/>
  <c r="M22" i="39"/>
  <c r="L22" i="39"/>
  <c r="I22" i="39"/>
  <c r="H22" i="39"/>
  <c r="G22" i="39"/>
  <c r="F22" i="39"/>
  <c r="I21" i="39"/>
  <c r="H21" i="39"/>
  <c r="G21" i="39"/>
  <c r="F21" i="39"/>
  <c r="E21" i="39"/>
  <c r="J19" i="39"/>
  <c r="K19" i="39" s="1"/>
  <c r="J14" i="39"/>
  <c r="K14" i="39" s="1"/>
  <c r="J13" i="39"/>
  <c r="K13" i="39" s="1"/>
  <c r="J12" i="39"/>
  <c r="K12" i="39" s="1"/>
  <c r="J11" i="39"/>
  <c r="K11" i="39" s="1"/>
  <c r="J10" i="39"/>
  <c r="K10" i="39" s="1"/>
  <c r="J9" i="39"/>
  <c r="K9" i="39" s="1"/>
  <c r="J38" i="38"/>
  <c r="D38" i="38"/>
  <c r="B38" i="38"/>
  <c r="D35" i="38"/>
  <c r="C35" i="38"/>
  <c r="C34" i="38"/>
  <c r="D33" i="38"/>
  <c r="C33" i="38"/>
  <c r="J31" i="38"/>
  <c r="J30" i="38"/>
  <c r="K30" i="38" s="1"/>
  <c r="J29" i="38"/>
  <c r="K29" i="38" s="1"/>
  <c r="J28" i="38"/>
  <c r="K28" i="38" s="1"/>
  <c r="J27" i="38"/>
  <c r="K27" i="38" s="1"/>
  <c r="M25" i="38"/>
  <c r="L25" i="38"/>
  <c r="I25" i="38"/>
  <c r="H25" i="38"/>
  <c r="G25" i="38"/>
  <c r="F25" i="38"/>
  <c r="I24" i="38"/>
  <c r="H24" i="38"/>
  <c r="G24" i="38"/>
  <c r="F24" i="38"/>
  <c r="E24" i="38"/>
  <c r="J21" i="38"/>
  <c r="K21" i="38" s="1"/>
  <c r="J16" i="38"/>
  <c r="K16" i="38" s="1"/>
  <c r="J15" i="38"/>
  <c r="K15" i="38" s="1"/>
  <c r="J14" i="38"/>
  <c r="K14" i="38" s="1"/>
  <c r="J13" i="38"/>
  <c r="K13" i="38" s="1"/>
  <c r="J12" i="38"/>
  <c r="K12" i="38" s="1"/>
  <c r="J11" i="38"/>
  <c r="K11" i="38" s="1"/>
  <c r="J10" i="38"/>
  <c r="K10" i="38" s="1"/>
  <c r="J9" i="38"/>
  <c r="K9" i="38" s="1"/>
  <c r="J4" i="38"/>
  <c r="C4" i="38"/>
  <c r="K3" i="38"/>
  <c r="J3" i="38"/>
  <c r="C3" i="38"/>
  <c r="K2" i="38"/>
  <c r="J2" i="38"/>
  <c r="D2" i="38"/>
  <c r="D34" i="37"/>
  <c r="D32" i="37"/>
  <c r="P32" i="37" s="1"/>
  <c r="J29" i="37"/>
  <c r="K29" i="37" s="1"/>
  <c r="J27" i="37"/>
  <c r="K27" i="37" s="1"/>
  <c r="J26" i="37"/>
  <c r="K26" i="37" s="1"/>
  <c r="J25" i="37"/>
  <c r="K25" i="37" s="1"/>
  <c r="M23" i="37"/>
  <c r="L23" i="37"/>
  <c r="I23" i="37"/>
  <c r="H23" i="37"/>
  <c r="G23" i="37"/>
  <c r="F23" i="37"/>
  <c r="I22" i="37"/>
  <c r="H22" i="37"/>
  <c r="J20" i="37"/>
  <c r="K20" i="37" s="1"/>
  <c r="J15" i="37"/>
  <c r="K15" i="37" s="1"/>
  <c r="J14" i="37"/>
  <c r="K14" i="37" s="1"/>
  <c r="J13" i="37"/>
  <c r="K13" i="37" s="1"/>
  <c r="J12" i="37"/>
  <c r="K12" i="37" s="1"/>
  <c r="J11" i="37"/>
  <c r="K11" i="37" s="1"/>
  <c r="J10" i="37"/>
  <c r="K10" i="37" s="1"/>
  <c r="J9" i="37"/>
  <c r="K9" i="37" s="1"/>
  <c r="D31" i="36"/>
  <c r="D30" i="36"/>
  <c r="P29" i="36" s="1"/>
  <c r="D29" i="36"/>
  <c r="J27" i="36"/>
  <c r="J26" i="36"/>
  <c r="K26" i="36" s="1"/>
  <c r="J25" i="36"/>
  <c r="K25" i="36" s="1"/>
  <c r="J23" i="36"/>
  <c r="K23" i="36" s="1"/>
  <c r="M21" i="36"/>
  <c r="L21" i="36"/>
  <c r="I21" i="36"/>
  <c r="H21" i="36"/>
  <c r="G21" i="36"/>
  <c r="F21" i="36"/>
  <c r="I20" i="36"/>
  <c r="H20" i="36"/>
  <c r="G20" i="36"/>
  <c r="F20" i="36"/>
  <c r="E20" i="36"/>
  <c r="J18" i="36"/>
  <c r="K18" i="36" s="1"/>
  <c r="J16" i="36"/>
  <c r="K16" i="36" s="1"/>
  <c r="J15" i="36"/>
  <c r="K15" i="36" s="1"/>
  <c r="J14" i="36"/>
  <c r="K14" i="36" s="1"/>
  <c r="K13" i="36"/>
  <c r="J13" i="36"/>
  <c r="J12" i="36"/>
  <c r="K12" i="36" s="1"/>
  <c r="J11" i="36"/>
  <c r="K11" i="36" s="1"/>
  <c r="J10" i="36"/>
  <c r="K10" i="36" s="1"/>
  <c r="K9" i="36"/>
  <c r="J9" i="36"/>
  <c r="D31" i="35"/>
  <c r="D30" i="35"/>
  <c r="D29" i="35"/>
  <c r="J26" i="35"/>
  <c r="K26" i="35" s="1"/>
  <c r="J25" i="35"/>
  <c r="K25" i="35" s="1"/>
  <c r="J23" i="35"/>
  <c r="K23" i="35" s="1"/>
  <c r="M21" i="35"/>
  <c r="L21" i="35"/>
  <c r="I21" i="35"/>
  <c r="H21" i="35"/>
  <c r="G21" i="35"/>
  <c r="F21" i="35"/>
  <c r="I20" i="35"/>
  <c r="H20" i="35"/>
  <c r="G20" i="35"/>
  <c r="F20" i="35"/>
  <c r="E20" i="35"/>
  <c r="K18" i="35"/>
  <c r="J18" i="35"/>
  <c r="J16" i="35"/>
  <c r="K16" i="35" s="1"/>
  <c r="J15" i="35"/>
  <c r="K15" i="35" s="1"/>
  <c r="J14" i="35"/>
  <c r="K14" i="35" s="1"/>
  <c r="K13" i="35"/>
  <c r="J13" i="35"/>
  <c r="J12" i="35"/>
  <c r="K12" i="35" s="1"/>
  <c r="J11" i="35"/>
  <c r="K11" i="35" s="1"/>
  <c r="J10" i="35"/>
  <c r="K10" i="35" s="1"/>
  <c r="J9" i="35"/>
  <c r="K9" i="35" s="1"/>
  <c r="D33" i="30"/>
  <c r="P33" i="30" s="1"/>
  <c r="E32" i="34"/>
  <c r="J50" i="34"/>
  <c r="D50" i="34"/>
  <c r="B50" i="34"/>
  <c r="D47" i="34"/>
  <c r="C47" i="34"/>
  <c r="D46" i="34"/>
  <c r="C46" i="34"/>
  <c r="D45" i="34"/>
  <c r="P45" i="34" s="1"/>
  <c r="C45" i="34"/>
  <c r="J43" i="34"/>
  <c r="J42" i="34"/>
  <c r="K42" i="34" s="1"/>
  <c r="J41" i="34"/>
  <c r="K41" i="34" s="1"/>
  <c r="J40" i="34"/>
  <c r="K40" i="34" s="1"/>
  <c r="J39" i="34"/>
  <c r="K39" i="34" s="1"/>
  <c r="K38" i="34"/>
  <c r="J37" i="34"/>
  <c r="K37" i="34" s="1"/>
  <c r="J36" i="34"/>
  <c r="K36" i="34" s="1"/>
  <c r="J35" i="34"/>
  <c r="K35" i="34" s="1"/>
  <c r="M33" i="34"/>
  <c r="L33" i="34"/>
  <c r="I33" i="34"/>
  <c r="I32" i="34"/>
  <c r="H32" i="34"/>
  <c r="G32" i="34"/>
  <c r="F32" i="34"/>
  <c r="K29" i="34"/>
  <c r="K26" i="34"/>
  <c r="J23" i="34"/>
  <c r="K23" i="34" s="1"/>
  <c r="K20" i="34"/>
  <c r="K17" i="34"/>
  <c r="K14" i="34"/>
  <c r="K12" i="34"/>
  <c r="J4" i="34"/>
  <c r="C4" i="34"/>
  <c r="K3" i="34"/>
  <c r="J3" i="34"/>
  <c r="C3" i="34"/>
  <c r="K2" i="34"/>
  <c r="J2" i="34"/>
  <c r="D2" i="34"/>
  <c r="J44" i="33"/>
  <c r="D44" i="33"/>
  <c r="B44" i="33"/>
  <c r="D41" i="33"/>
  <c r="C41" i="33"/>
  <c r="D40" i="33"/>
  <c r="C40" i="33"/>
  <c r="D39" i="33"/>
  <c r="P39" i="33" s="1"/>
  <c r="C39" i="33"/>
  <c r="J37" i="33"/>
  <c r="J36" i="33"/>
  <c r="K36" i="33" s="1"/>
  <c r="J35" i="33"/>
  <c r="K35" i="33" s="1"/>
  <c r="J34" i="33"/>
  <c r="K34" i="33" s="1"/>
  <c r="J33" i="33"/>
  <c r="K33" i="33" s="1"/>
  <c r="J32" i="33"/>
  <c r="K32" i="33" s="1"/>
  <c r="M30" i="33"/>
  <c r="L30" i="33"/>
  <c r="I30" i="33"/>
  <c r="H30" i="33"/>
  <c r="G30" i="33"/>
  <c r="F30" i="33"/>
  <c r="I29" i="33"/>
  <c r="H29" i="33"/>
  <c r="G29" i="33"/>
  <c r="F29" i="33"/>
  <c r="E29" i="33"/>
  <c r="J26" i="33"/>
  <c r="K26" i="33" s="1"/>
  <c r="J23" i="33"/>
  <c r="K23" i="33" s="1"/>
  <c r="J19" i="33"/>
  <c r="K19" i="33" s="1"/>
  <c r="J16" i="33"/>
  <c r="K16" i="33" s="1"/>
  <c r="J14" i="33"/>
  <c r="K14" i="33" s="1"/>
  <c r="J12" i="33"/>
  <c r="K12" i="33" s="1"/>
  <c r="J4" i="33"/>
  <c r="C4" i="33"/>
  <c r="J3" i="33"/>
  <c r="C3" i="33"/>
  <c r="J2" i="33"/>
  <c r="D2" i="33"/>
  <c r="J34" i="32"/>
  <c r="D34" i="32"/>
  <c r="B34" i="32"/>
  <c r="D31" i="32"/>
  <c r="C31" i="32"/>
  <c r="D30" i="32"/>
  <c r="C30" i="32"/>
  <c r="D29" i="32"/>
  <c r="C29" i="32"/>
  <c r="J27" i="32"/>
  <c r="J26" i="32"/>
  <c r="K26" i="32" s="1"/>
  <c r="J25" i="32"/>
  <c r="K25" i="32" s="1"/>
  <c r="K24" i="32"/>
  <c r="J24" i="32"/>
  <c r="J23" i="32"/>
  <c r="K23" i="32" s="1"/>
  <c r="M21" i="32"/>
  <c r="L21" i="32"/>
  <c r="I21" i="32"/>
  <c r="H21" i="32"/>
  <c r="G21" i="32"/>
  <c r="F21" i="32"/>
  <c r="I20" i="32"/>
  <c r="H20" i="32"/>
  <c r="G20" i="32"/>
  <c r="F20" i="32"/>
  <c r="E20" i="32"/>
  <c r="J18" i="32"/>
  <c r="K18" i="32" s="1"/>
  <c r="J16" i="32"/>
  <c r="K16" i="32" s="1"/>
  <c r="J15" i="32"/>
  <c r="K15" i="32" s="1"/>
  <c r="K14" i="32"/>
  <c r="J14" i="32"/>
  <c r="J13" i="32"/>
  <c r="K13" i="32" s="1"/>
  <c r="J12" i="32"/>
  <c r="K12" i="32" s="1"/>
  <c r="K11" i="32"/>
  <c r="J11" i="32"/>
  <c r="K10" i="32"/>
  <c r="J10" i="32"/>
  <c r="J9" i="32"/>
  <c r="K9" i="32" s="1"/>
  <c r="J4" i="32"/>
  <c r="C4" i="32"/>
  <c r="K3" i="32"/>
  <c r="J3" i="32"/>
  <c r="C3" i="32"/>
  <c r="K2" i="32"/>
  <c r="J2" i="32"/>
  <c r="D2" i="32"/>
  <c r="J40" i="31"/>
  <c r="D40" i="31"/>
  <c r="B40" i="31"/>
  <c r="D37" i="31"/>
  <c r="C37" i="31"/>
  <c r="D36" i="31"/>
  <c r="C36" i="31"/>
  <c r="D35" i="31"/>
  <c r="C35" i="31"/>
  <c r="J33" i="31"/>
  <c r="J32" i="31"/>
  <c r="K32" i="31" s="1"/>
  <c r="J31" i="31"/>
  <c r="K31" i="31" s="1"/>
  <c r="J30" i="31"/>
  <c r="K30" i="31" s="1"/>
  <c r="J29" i="31"/>
  <c r="K29" i="31" s="1"/>
  <c r="M27" i="31"/>
  <c r="L27" i="31"/>
  <c r="I27" i="31"/>
  <c r="H27" i="31"/>
  <c r="G27" i="31"/>
  <c r="F27" i="31"/>
  <c r="I26" i="31"/>
  <c r="H26" i="31"/>
  <c r="G26" i="31"/>
  <c r="F26" i="31"/>
  <c r="E26" i="31"/>
  <c r="J22" i="31"/>
  <c r="K22" i="31" s="1"/>
  <c r="J19" i="31"/>
  <c r="K19" i="31" s="1"/>
  <c r="K16" i="31"/>
  <c r="J16" i="31"/>
  <c r="J15" i="31"/>
  <c r="K15" i="31" s="1"/>
  <c r="J14" i="31"/>
  <c r="K14" i="31" s="1"/>
  <c r="J13" i="31"/>
  <c r="K13" i="31" s="1"/>
  <c r="J12" i="31"/>
  <c r="K12" i="31" s="1"/>
  <c r="J11" i="31"/>
  <c r="K11" i="31" s="1"/>
  <c r="J10" i="31"/>
  <c r="K10" i="31" s="1"/>
  <c r="J9" i="31"/>
  <c r="J4" i="31"/>
  <c r="C4" i="31"/>
  <c r="J3" i="31"/>
  <c r="C3" i="31"/>
  <c r="J2" i="31"/>
  <c r="D2" i="31"/>
  <c r="J38" i="30"/>
  <c r="D38" i="30"/>
  <c r="B38" i="30"/>
  <c r="D35" i="30"/>
  <c r="C35" i="30"/>
  <c r="C34" i="30"/>
  <c r="C33" i="30"/>
  <c r="J31" i="30"/>
  <c r="J30" i="30"/>
  <c r="K30" i="30" s="1"/>
  <c r="J29" i="30"/>
  <c r="K29" i="30" s="1"/>
  <c r="J28" i="30"/>
  <c r="K28" i="30" s="1"/>
  <c r="J27" i="30"/>
  <c r="K27" i="30" s="1"/>
  <c r="M25" i="30"/>
  <c r="L25" i="30"/>
  <c r="I25" i="30"/>
  <c r="H25" i="30"/>
  <c r="G25" i="30"/>
  <c r="F25" i="30"/>
  <c r="I24" i="30"/>
  <c r="H24" i="30"/>
  <c r="G24" i="30"/>
  <c r="F24" i="30"/>
  <c r="E24" i="30"/>
  <c r="J21" i="30"/>
  <c r="K21" i="30" s="1"/>
  <c r="J16" i="30"/>
  <c r="K16" i="30" s="1"/>
  <c r="J15" i="30"/>
  <c r="K15" i="30" s="1"/>
  <c r="J14" i="30"/>
  <c r="K14" i="30" s="1"/>
  <c r="J13" i="30"/>
  <c r="K13" i="30" s="1"/>
  <c r="J12" i="30"/>
  <c r="K12" i="30" s="1"/>
  <c r="J11" i="30"/>
  <c r="K11" i="30" s="1"/>
  <c r="J10" i="30"/>
  <c r="K10" i="30" s="1"/>
  <c r="J9" i="30"/>
  <c r="K9" i="30" s="1"/>
  <c r="J4" i="30"/>
  <c r="C4" i="30"/>
  <c r="K3" i="30"/>
  <c r="J3" i="30"/>
  <c r="C3" i="30"/>
  <c r="K2" i="30"/>
  <c r="J2" i="30"/>
  <c r="D2" i="30"/>
  <c r="D31" i="29"/>
  <c r="D30" i="29"/>
  <c r="D29" i="29"/>
  <c r="J27" i="29"/>
  <c r="J26" i="29"/>
  <c r="K26" i="29" s="1"/>
  <c r="J25" i="29"/>
  <c r="K25" i="29" s="1"/>
  <c r="J23" i="29"/>
  <c r="K23" i="29" s="1"/>
  <c r="M21" i="29"/>
  <c r="L21" i="29"/>
  <c r="I21" i="29"/>
  <c r="H21" i="29"/>
  <c r="G21" i="29"/>
  <c r="F21" i="29"/>
  <c r="I20" i="29"/>
  <c r="H20" i="29"/>
  <c r="G20" i="29"/>
  <c r="F20" i="29"/>
  <c r="E20" i="29"/>
  <c r="J18" i="29"/>
  <c r="K18" i="29" s="1"/>
  <c r="J16" i="29"/>
  <c r="K16" i="29" s="1"/>
  <c r="J15" i="29"/>
  <c r="K15" i="29" s="1"/>
  <c r="J14" i="29"/>
  <c r="K14" i="29" s="1"/>
  <c r="J13" i="29"/>
  <c r="K13" i="29" s="1"/>
  <c r="J12" i="29"/>
  <c r="K12" i="29" s="1"/>
  <c r="J11" i="29"/>
  <c r="K11" i="29" s="1"/>
  <c r="J10" i="29"/>
  <c r="K10" i="29" s="1"/>
  <c r="J9" i="29"/>
  <c r="K9" i="29" s="1"/>
  <c r="P34" i="43" l="1"/>
  <c r="Q23" i="42"/>
  <c r="Q23" i="32"/>
  <c r="P39" i="44"/>
  <c r="R22" i="29"/>
  <c r="Q29" i="40"/>
  <c r="R26" i="38"/>
  <c r="R29" i="40"/>
  <c r="Q35" i="40" s="1"/>
  <c r="P29" i="32"/>
  <c r="Q22" i="36"/>
  <c r="P24" i="39"/>
  <c r="P29" i="35"/>
  <c r="Q39" i="45"/>
  <c r="P22" i="35"/>
  <c r="Q22" i="35"/>
  <c r="Q29" i="35" s="1"/>
  <c r="R24" i="37"/>
  <c r="P24" i="37"/>
  <c r="Q22" i="41"/>
  <c r="P22" i="41"/>
  <c r="Q29" i="41" s="1"/>
  <c r="Q31" i="39"/>
  <c r="P27" i="43"/>
  <c r="Q27" i="43"/>
  <c r="P39" i="45"/>
  <c r="Q45" i="34"/>
  <c r="P23" i="32"/>
  <c r="Q29" i="32" s="1"/>
  <c r="P23" i="42"/>
  <c r="P29" i="31"/>
  <c r="P29" i="40"/>
  <c r="P26" i="30"/>
  <c r="Q33" i="30" s="1"/>
  <c r="P26" i="38"/>
  <c r="Q24" i="37"/>
  <c r="P29" i="29"/>
  <c r="P22" i="29"/>
  <c r="Q29" i="29" s="1"/>
  <c r="P22" i="36"/>
  <c r="P46" i="46"/>
  <c r="P29" i="42"/>
  <c r="P31" i="39"/>
  <c r="P35" i="40"/>
  <c r="P33" i="38"/>
  <c r="Q26" i="38"/>
  <c r="Q33" i="38" s="1"/>
  <c r="Q26" i="30"/>
  <c r="Q29" i="31"/>
  <c r="Q37" i="34" s="1"/>
  <c r="P51" i="34"/>
  <c r="R51" i="34"/>
  <c r="P29" i="41"/>
  <c r="J20" i="36"/>
  <c r="R22" i="36"/>
  <c r="Q29" i="36" s="1"/>
  <c r="K29" i="44"/>
  <c r="J29" i="44"/>
  <c r="Q29" i="42"/>
  <c r="J20" i="42"/>
  <c r="J19" i="41"/>
  <c r="P35" i="31"/>
  <c r="J21" i="39"/>
  <c r="J26" i="40"/>
  <c r="J24" i="38"/>
  <c r="J22" i="37"/>
  <c r="K22" i="37"/>
  <c r="J20" i="35"/>
  <c r="K20" i="42"/>
  <c r="J33" i="46"/>
  <c r="J25" i="45"/>
  <c r="J24" i="43"/>
  <c r="K24" i="43"/>
  <c r="K33" i="46"/>
  <c r="K25" i="45"/>
  <c r="K19" i="41"/>
  <c r="K9" i="40"/>
  <c r="K26" i="40" s="1"/>
  <c r="K21" i="39"/>
  <c r="K24" i="38"/>
  <c r="K20" i="36"/>
  <c r="K20" i="35"/>
  <c r="J32" i="34"/>
  <c r="K29" i="33"/>
  <c r="K20" i="32"/>
  <c r="J26" i="31"/>
  <c r="K24" i="30"/>
  <c r="K32" i="34"/>
  <c r="J29" i="33"/>
  <c r="J20" i="32"/>
  <c r="K9" i="31"/>
  <c r="K26" i="31" s="1"/>
  <c r="J24" i="30"/>
  <c r="K20" i="29"/>
  <c r="J20" i="29"/>
  <c r="P47" i="34" l="1"/>
  <c r="P49" i="34" s="1"/>
  <c r="Q32" i="37"/>
  <c r="Q34" i="43"/>
  <c r="P37" i="34"/>
  <c r="Q35" i="31"/>
  <c r="R37" i="34"/>
  <c r="P52" i="34" l="1"/>
  <c r="R5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20AB0316-D3A0-45A1-A5F9-D25477FEF22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16FB4B77-5614-4435-910A-9B4EF0BF754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03FD3D84-6AE6-4011-8E4C-0CE760F79F2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5B40C071-0218-44FA-8986-F7E71DA6C531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6EA58A5E-4590-4360-ADDC-3F367611263B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6C10216F-9DEE-4A45-8882-70D08ABF757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13061761-2C0F-4EE9-AD61-F9B244432B9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48ACB1C7-87A6-48CB-8CF7-ACBAA0C16D84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622A92F7-4C62-4C10-ACB1-181E6D519E6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sharedStrings.xml><?xml version="1.0" encoding="utf-8"?>
<sst xmlns="http://schemas.openxmlformats.org/spreadsheetml/2006/main" count="2061" uniqueCount="404">
  <si>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</si>
  <si>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</si>
  <si>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</si>
  <si>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</si>
  <si>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</si>
  <si>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</si>
  <si>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</si>
  <si>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</si>
  <si>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</si>
  <si>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</si>
  <si>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</si>
  <si>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</si>
  <si>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</si>
  <si>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</si>
  <si>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</si>
  <si>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</si>
  <si>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</si>
  <si>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</si>
  <si>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</si>
  <si>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</si>
  <si>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</si>
  <si>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</si>
  <si>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</si>
  <si>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</si>
  <si>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</si>
  <si>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</si>
  <si>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</si>
  <si>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</si>
  <si>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Ver.</t>
  </si>
  <si>
    <t>Număr:</t>
  </si>
  <si>
    <t>Psihologia educației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</si>
  <si>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</si>
  <si>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</si>
  <si>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</si>
  <si>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</si>
  <si>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</si>
  <si>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</si>
  <si>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</si>
  <si>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</si>
  <si>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</si>
  <si>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</si>
  <si>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</si>
  <si>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</si>
  <si>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Voluntariat 2</t>
  </si>
  <si>
    <t>2024 - 2025</t>
  </si>
  <si>
    <t>Pedagogie II:
- Teoria și metodologia instruirii
- Teoria și metodologia evaluării</t>
  </si>
  <si>
    <t>Voluntariat 3</t>
  </si>
  <si>
    <t>Voluntariat 4</t>
  </si>
  <si>
    <t>Nr. Crt.</t>
  </si>
  <si>
    <t>Managementul clasei de elevi</t>
  </si>
  <si>
    <t>36 ore (12 săpt * 3 ore/săpt)</t>
  </si>
  <si>
    <t>Examen de absolvire: Nivelul I</t>
  </si>
  <si>
    <t>Voluntariat 6</t>
  </si>
  <si>
    <t>2025 - 2026</t>
  </si>
  <si>
    <t>III</t>
  </si>
  <si>
    <t>42 ore (14 săpt * 3 ore/săpt)</t>
  </si>
  <si>
    <t>Voluntariat 5</t>
  </si>
  <si>
    <t>2026 - 2027</t>
  </si>
  <si>
    <t>Discipline Opționale (Op)</t>
  </si>
  <si>
    <t>Discipline Facultative (Fac)</t>
  </si>
  <si>
    <t>Avizat Direcția evaluarea și asigurarea calității,</t>
  </si>
  <si>
    <t>Literatura engleză: secolul al XX-lea. Modernismul</t>
  </si>
  <si>
    <t>Practica limbii engleze (traduceri literare, comunicare)</t>
  </si>
  <si>
    <t>2024 - 2027</t>
  </si>
  <si>
    <t>Limbă şi literatură</t>
  </si>
  <si>
    <t>Limba și literatura engleză - Limba și literatura modernă (franceză/spaniolă/germană)</t>
  </si>
  <si>
    <t>Literatura engleză veche şi medievală</t>
  </si>
  <si>
    <t>Lingvistică generală</t>
  </si>
  <si>
    <t>DPF</t>
  </si>
  <si>
    <t>Teoria literaturii</t>
  </si>
  <si>
    <t>Literatura engleză: Renaşterea</t>
  </si>
  <si>
    <t>Constantin Augustus BĂRBULESCU</t>
  </si>
  <si>
    <t>Adina-Elena DUMITRU</t>
  </si>
  <si>
    <t>28 DE ORE</t>
  </si>
  <si>
    <t>Literatura engleză: secolele XVII-XVIII. De la iluminism la romantism</t>
  </si>
  <si>
    <t xml:space="preserve">Istoria mentalităților europene </t>
  </si>
  <si>
    <t>Etică și integritate academică</t>
  </si>
  <si>
    <t>Literatura engleză: secolul al XIX-lea. Victorianismul</t>
  </si>
  <si>
    <t>Didactica limbii engleze</t>
  </si>
  <si>
    <t>DPS</t>
  </si>
  <si>
    <t>Transformational Grammar</t>
  </si>
  <si>
    <t>Selected Topics of English Grammar</t>
  </si>
  <si>
    <t>Translation Studies</t>
  </si>
  <si>
    <t>Pragmatics</t>
  </si>
  <si>
    <t>Practică pedagogică de specialitate în învățământul preuniversitar LIMBA ENGLEZĂ</t>
  </si>
  <si>
    <t xml:space="preserve">Instruire asistată de calculator </t>
  </si>
  <si>
    <t>Literatura engleză: secolul al XX-lea. Postmodernismul</t>
  </si>
  <si>
    <t xml:space="preserve">Practică pentru elaborarea lucrării de licență </t>
  </si>
  <si>
    <t>24 de ore</t>
  </si>
  <si>
    <t>Functional Grammar</t>
  </si>
  <si>
    <t>Discourse Analysis</t>
  </si>
  <si>
    <t>An Author's Life and Literary Work</t>
  </si>
  <si>
    <t>Landmarks of American Literature</t>
  </si>
  <si>
    <t xml:space="preserve">Susţinerea examenului de licență </t>
  </si>
  <si>
    <t>P.23.L.I.Ob.001</t>
  </si>
  <si>
    <t>P.23.L.I.Ob.002</t>
  </si>
  <si>
    <t>P.23.L.I.Ob.003</t>
  </si>
  <si>
    <t>P.23.L.I.Ob.004</t>
  </si>
  <si>
    <t>P.23.L.I.Ob.005</t>
  </si>
  <si>
    <t>P.23.L.I.Ob.006</t>
  </si>
  <si>
    <t>P.23.L.I.Ob.007</t>
  </si>
  <si>
    <t>P.23.L.I.Ob.008</t>
  </si>
  <si>
    <t>P.23.L.I.Op.009</t>
  </si>
  <si>
    <t>P.23.L.I.Op.010</t>
  </si>
  <si>
    <t>P.23.L.I.Fac.011</t>
  </si>
  <si>
    <t>P.23.L.I.Fac.012</t>
  </si>
  <si>
    <t>P.23.L.I.Fac.013</t>
  </si>
  <si>
    <t>P.23.L.I.Fac.014</t>
  </si>
  <si>
    <t>P.23.L.I.Fac.015</t>
  </si>
  <si>
    <t>P.23.L.I.Ob.016</t>
  </si>
  <si>
    <t>P.23.L.I.Ob.017</t>
  </si>
  <si>
    <t>P.23.L.I.Ob.018</t>
  </si>
  <si>
    <t>P.23.L.I.Ob.019</t>
  </si>
  <si>
    <t>P.23.L.I.Ob.020</t>
  </si>
  <si>
    <t>P.23.L.I.Ob.021</t>
  </si>
  <si>
    <t>P.23.L.I.Ob.022</t>
  </si>
  <si>
    <t>P.23.L.I.Ob.023</t>
  </si>
  <si>
    <t>P.23.L.I.Ob.024</t>
  </si>
  <si>
    <t>P.23.L.I.Op.025</t>
  </si>
  <si>
    <t>P.23.L.I.Op.027</t>
  </si>
  <si>
    <t>P.23.L.I.Fac.028</t>
  </si>
  <si>
    <t>P.23.L.I.Fac.029</t>
  </si>
  <si>
    <t>P.23.L.I.Fac.030</t>
  </si>
  <si>
    <t>P.23.L.I.Fac.031</t>
  </si>
  <si>
    <t>P.23.L.I.Fac.032</t>
  </si>
  <si>
    <t>P.23.L.II.Ob.033</t>
  </si>
  <si>
    <t>P.23.L.II.Ob.034</t>
  </si>
  <si>
    <t>P.23.L.II.Ob.035</t>
  </si>
  <si>
    <t>P.23.L.II.Ob.036</t>
  </si>
  <si>
    <t>P.23.L.II.Ob.037</t>
  </si>
  <si>
    <t>P.23.L.II.Ob.038</t>
  </si>
  <si>
    <t>P.23.L.II.Ob.039</t>
  </si>
  <si>
    <t>P.23.L.II.Ob.040</t>
  </si>
  <si>
    <t>P.23.L.II.Ob.041</t>
  </si>
  <si>
    <t>P.23.L.II.Op.042</t>
  </si>
  <si>
    <t>P.23.L.II.Op.043</t>
  </si>
  <si>
    <t>P.23.L.II.Op.044</t>
  </si>
  <si>
    <t>P.23.L.II.Op.045</t>
  </si>
  <si>
    <t>P.23.L.II.Op.046</t>
  </si>
  <si>
    <t>P.23.L.II.Fac.049</t>
  </si>
  <si>
    <t>P.23.L.II.Fac.050</t>
  </si>
  <si>
    <t>P.23.L.II.Fac.051</t>
  </si>
  <si>
    <t>P.23.L.II.Fac.052</t>
  </si>
  <si>
    <t>P.23.L.II.Fac.053</t>
  </si>
  <si>
    <t>P.23.L.II.Ob.054</t>
  </si>
  <si>
    <t>P.23.L.II.Ob.055</t>
  </si>
  <si>
    <t>P.23.L.II.Ob.056</t>
  </si>
  <si>
    <t>P.23.L.II.Ob.057</t>
  </si>
  <si>
    <t>P.23.L.II.Ob.058</t>
  </si>
  <si>
    <t>P.23.L.II.Ob.059</t>
  </si>
  <si>
    <t>P.23.L.II.Ob.060</t>
  </si>
  <si>
    <t>P.23.L.II.Ob.061</t>
  </si>
  <si>
    <t>P.23.L.II.Op.062</t>
  </si>
  <si>
    <t>P.23.L.II.Op.063</t>
  </si>
  <si>
    <t>P.23.L.II.Fac.064</t>
  </si>
  <si>
    <t>P.23.L.II.Fac.065</t>
  </si>
  <si>
    <t>P.23.L.II.Fac.066</t>
  </si>
  <si>
    <t>P.23.L.II.Fac.067</t>
  </si>
  <si>
    <t>P.23.L.II.Fac.068</t>
  </si>
  <si>
    <t>P.23.L.III.Ob.069</t>
  </si>
  <si>
    <t>P.23.L.III.Ob.070</t>
  </si>
  <si>
    <t>P.23.L.III.Ob.071</t>
  </si>
  <si>
    <t>P.23.L.III.Ob.072</t>
  </si>
  <si>
    <t>P.23.L.III.Op.073</t>
  </si>
  <si>
    <t>P.23.L.III.Op.074</t>
  </si>
  <si>
    <t>P.23.L.III.Op.075</t>
  </si>
  <si>
    <t>P.23.L.III.Op.076</t>
  </si>
  <si>
    <t>P.23.L.III.Op.077</t>
  </si>
  <si>
    <t>P.23.L.III.Op.078</t>
  </si>
  <si>
    <t>P.23.L.III.Op.079</t>
  </si>
  <si>
    <t>P.23.L.III.Op.080</t>
  </si>
  <si>
    <t>P.23.L.III.Op.081</t>
  </si>
  <si>
    <t>P.23.L.III.Op.082</t>
  </si>
  <si>
    <t>P.23.L.III.Op.083</t>
  </si>
  <si>
    <t>P.23.L.III.Op.084</t>
  </si>
  <si>
    <t>P.23.L.III.Op.085</t>
  </si>
  <si>
    <t>P.23.L.III.Fac.086</t>
  </si>
  <si>
    <t>P.23.L.III.Fac.087</t>
  </si>
  <si>
    <t>P.23.L.III.Fac.088</t>
  </si>
  <si>
    <t>P.23.L.III.Fac.089</t>
  </si>
  <si>
    <t>P.23.L.III.Fac.090</t>
  </si>
  <si>
    <t>P.23.L.III.Fac.091</t>
  </si>
  <si>
    <t>P.23.L.III.Ob.092</t>
  </si>
  <si>
    <t>P.23.L.III.Ob.093</t>
  </si>
  <si>
    <t>P.23.L.III.Ob.094</t>
  </si>
  <si>
    <t>P.23.L.III.Ob.095</t>
  </si>
  <si>
    <t>P.23.L.III.Ob.096</t>
  </si>
  <si>
    <t>P.23.L.III.Op.097</t>
  </si>
  <si>
    <t>P.23.L.III.Op.098</t>
  </si>
  <si>
    <t>P.23.L.III.Op.099</t>
  </si>
  <si>
    <t>P.23.L.III.Op.100</t>
  </si>
  <si>
    <t>P.23.L.III.Op.101</t>
  </si>
  <si>
    <t>P.23.L.III.Op.102</t>
  </si>
  <si>
    <t>P.23.L.III.Op.103</t>
  </si>
  <si>
    <t>P.23.L.III.Op.104</t>
  </si>
  <si>
    <t>P.23.L.III.Op.105</t>
  </si>
  <si>
    <t>P.23.L.III.Op.106</t>
  </si>
  <si>
    <t>P.23.L.III.Op.107</t>
  </si>
  <si>
    <t>P.23.L.III.Op.108</t>
  </si>
  <si>
    <t>P.23.L.III.Op.109</t>
  </si>
  <si>
    <t>P.23.L.III.Op.110</t>
  </si>
  <si>
    <t>P.23.L.III.Op.111</t>
  </si>
  <si>
    <t>P.23.L.III.Fac.112</t>
  </si>
  <si>
    <t>P.23.L.III.Fac.113</t>
  </si>
  <si>
    <t>P.23.L.III.Fac.114</t>
  </si>
  <si>
    <t>P.23.L.III.Fac.115</t>
  </si>
  <si>
    <t>P.23.L.III.Fac.116</t>
  </si>
  <si>
    <t>P.23.L.III.Fac.117</t>
  </si>
  <si>
    <t>P.23.L.III.Fac.118</t>
  </si>
  <si>
    <t>P.23.L.III.Fac.119</t>
  </si>
  <si>
    <t>P.23.L.III.Fac.120</t>
  </si>
  <si>
    <t>Educație fizică și sport 1</t>
  </si>
  <si>
    <t>Educație fizică și sport 2</t>
  </si>
  <si>
    <t>Educație fizică și sport 3</t>
  </si>
  <si>
    <t>Educație fizică și sport 4</t>
  </si>
  <si>
    <t>Practica limbii engleze (gramatică și comunicare) 1</t>
  </si>
  <si>
    <t>Practica limbii engleze (gramatică și comunicare) 2</t>
  </si>
  <si>
    <t>Literatură comparată 1</t>
  </si>
  <si>
    <t>Practica limbii engleze (gramatică, comunicare scrisă și orală) 1</t>
  </si>
  <si>
    <t>Practica limbii engleze (gramatică, comunicare scrisă și orală) 2</t>
  </si>
  <si>
    <t>Literatură comparată 2</t>
  </si>
  <si>
    <t>Limbă străină (spaniolă/germană/chineză) 1</t>
  </si>
  <si>
    <t>Cultivarea limbii române 1</t>
  </si>
  <si>
    <t>Comunicare in limba straina 1</t>
  </si>
  <si>
    <t>Limbă străină (spaniolă/germană/chineză) 2</t>
  </si>
  <si>
    <t>Cultivarea limbii române 2</t>
  </si>
  <si>
    <t>Comunicare in limba straina 2</t>
  </si>
  <si>
    <t>Limbă străină (spaniolă/germană/chineză) 3</t>
  </si>
  <si>
    <t>Cultivarea limbii române 3</t>
  </si>
  <si>
    <t>Comunicare in limba straina 3</t>
  </si>
  <si>
    <t>Limbă străină (spaniolă/germană/chineză) 4</t>
  </si>
  <si>
    <t>Cultivarea limbii române 4</t>
  </si>
  <si>
    <t>Comunicare in limba straina 4</t>
  </si>
  <si>
    <t>Limbă străină (spaniolă/germană/chineză) 5</t>
  </si>
  <si>
    <t>Cultivarea limbii române 5</t>
  </si>
  <si>
    <t>Comunicare in limba straina 5</t>
  </si>
  <si>
    <t xml:space="preserve">Limbă străină (spaniolă/germană/chineză) 6 </t>
  </si>
  <si>
    <t>Cultivarea limbii române 6</t>
  </si>
  <si>
    <t>Comunicare in limba straina 6</t>
  </si>
  <si>
    <t>56 DE ORE</t>
  </si>
  <si>
    <t>Fonetică și lexicologie franceză</t>
  </si>
  <si>
    <t>Literatura franceză: secolele XII-XVII</t>
  </si>
  <si>
    <t>Practica limbii franceze (fonetică-ortografie, gramatică, exprimare orală)</t>
  </si>
  <si>
    <t>Fonetică și lexicologie spaniolă</t>
  </si>
  <si>
    <t>Literatura hispanoamericană</t>
  </si>
  <si>
    <t>Practica limbii spaniole (fonetică-ortografie, gramatică, exprimare orală)</t>
  </si>
  <si>
    <t>Limbă străină (franceză/germană/chineză) 1</t>
  </si>
  <si>
    <t>Limbă străină (spaniolă/franceză/chineză) 1</t>
  </si>
  <si>
    <t>Cultură și civilizație germană</t>
  </si>
  <si>
    <t>Practica limbii germane (fonetică-ortografie, gramatică, exprimare orală)</t>
  </si>
  <si>
    <t>Literatura franceză: iluminismul</t>
  </si>
  <si>
    <t>Practica limbii franceze (gramatică, exprimare orală)</t>
  </si>
  <si>
    <t>Practica de specialitate (engleză)</t>
  </si>
  <si>
    <t>Literatura spaniolă: Evul Mediu</t>
  </si>
  <si>
    <t>Practica limbii spaniole (gramatică, exprimare orală)</t>
  </si>
  <si>
    <t>Limbă străină (franceză/germană/chineză) 2</t>
  </si>
  <si>
    <t>Limbă străină (spaniolă/franceză/chineză) 2</t>
  </si>
  <si>
    <t>Introducere în fenomenul literar german</t>
  </si>
  <si>
    <t>Practica limbii germane (gramatică, exprimare orală)</t>
  </si>
  <si>
    <t>Literatura franceză: realismul și romantismul</t>
  </si>
  <si>
    <t>Practica limbii franceze (traduceri gramaticale, redactări)</t>
  </si>
  <si>
    <t>Limbă străină (franceză/germană/chineză) 3</t>
  </si>
  <si>
    <t>Literatura spaniolă: Secolul de Aur</t>
  </si>
  <si>
    <t>Practica limbii spaniole (traduceri gramaticale, redactări)</t>
  </si>
  <si>
    <t>Practica de specialitate (spaniolă)</t>
  </si>
  <si>
    <t>Limbă străină (spaniolă/franceză/chineză) 3</t>
  </si>
  <si>
    <t>Literatura germană: secolul al XX-lea</t>
  </si>
  <si>
    <t>Practica limbii germane (traduceri gramaticale, redactări)</t>
  </si>
  <si>
    <t>Practica de specialitate (germană)</t>
  </si>
  <si>
    <t>Literatura franceză: a doua jumătate a secolului al XIX-lea</t>
  </si>
  <si>
    <t>Practica limbii franceze (traduceri gramaticale, exprimare orală)</t>
  </si>
  <si>
    <t>Limbă străină (franceză/germană/chineză) 4</t>
  </si>
  <si>
    <t>Literatura spaniolă: secolele XVI-XVII</t>
  </si>
  <si>
    <t>Practica limbii spaniole (traduceri gramaticale, exprimare orală)</t>
  </si>
  <si>
    <t>Practica limbii germane (traduceri gramaticale, exprimare orală)</t>
  </si>
  <si>
    <t>Literatura germană: secolul al-XIX-lea</t>
  </si>
  <si>
    <t>Limbă străină (spaniolă/franceză/chineză) 4</t>
  </si>
  <si>
    <t>Literatura franceză: secolul al XX-lea</t>
  </si>
  <si>
    <t>Practica limbii franceze (traduceri literare, exprimare orală)</t>
  </si>
  <si>
    <t>Limbă străină (franceză/germană/chineză) 5</t>
  </si>
  <si>
    <t>Limbă străină (spaniolă/franceză/chineză) 5</t>
  </si>
  <si>
    <t>Literatura spaniolă: secolele XVIII-XIX</t>
  </si>
  <si>
    <t>Practica limbii spaniole (traduceri literare, exprimare orală)</t>
  </si>
  <si>
    <t>Literatura germană: clasicism și romantism</t>
  </si>
  <si>
    <t>Practica limbii germane (traduceri literare, exprimare orală)</t>
  </si>
  <si>
    <t>Practica limbii franceze (traduceri specializate, registre de limbă)</t>
  </si>
  <si>
    <t>Literatură spaniolă secolul al XX-lea</t>
  </si>
  <si>
    <t>Practica limbii spaniole (traduceri specializate, registre de limbă)</t>
  </si>
  <si>
    <t xml:space="preserve">Limbă străină (franceză/germană/chineză) 6 </t>
  </si>
  <si>
    <t xml:space="preserve">Limbă străină (spaniolă/franceză/chineză) 6 </t>
  </si>
  <si>
    <t>Literatura germană de la Evul Mediu la Iluminism</t>
  </si>
  <si>
    <t>Practica limbii germane (traduceri specializate, registre de limbă)</t>
  </si>
  <si>
    <t>Morfologie franceză 1</t>
  </si>
  <si>
    <t>Morfologie franceză 2</t>
  </si>
  <si>
    <t>Morfologie spaniolă 1</t>
  </si>
  <si>
    <t>Morfologie spaniolă 2</t>
  </si>
  <si>
    <t>Morfologie germană 1</t>
  </si>
  <si>
    <t>Morfologie germană 2</t>
  </si>
  <si>
    <t>P.23.L.III.Op.112</t>
  </si>
  <si>
    <t>Culture et civilisation françaises et francophones contemporaines</t>
  </si>
  <si>
    <t>Littérature et cinéma</t>
  </si>
  <si>
    <t>Techniques de communication orale en français</t>
  </si>
  <si>
    <t>Difficultés de la grammaire française</t>
  </si>
  <si>
    <t>La novela de la dictadura hispanoamericana</t>
  </si>
  <si>
    <t>Tecnicas de comunicacion escrita y oral</t>
  </si>
  <si>
    <t>Tecnicas de analisis del texto</t>
  </si>
  <si>
    <t xml:space="preserve"> </t>
  </si>
  <si>
    <t>Teatro espanol e hispanoamericano</t>
  </si>
  <si>
    <t>Gramatica contrastiva</t>
  </si>
  <si>
    <t>Aspecte de lexicologie a limbii germane</t>
  </si>
  <si>
    <t>Didactica limbii franceze</t>
  </si>
  <si>
    <t>Didactica limbii spaniole</t>
  </si>
  <si>
    <t>Didactica limbii germane</t>
  </si>
  <si>
    <t>Practică pedagogică de specialitate în învățământul preuniversitar LIMBA FRANCEZĂ</t>
  </si>
  <si>
    <t>Practică pedagogică de specialitate în învățământul preuniversitar LIMBA SPANIOLĂ</t>
  </si>
  <si>
    <t>Practică pedagogică de specialitate în învățământul preuniversitar LIMBA GERMANĂ</t>
  </si>
  <si>
    <r>
      <t>Discipline</t>
    </r>
    <r>
      <rPr>
        <b/>
        <sz val="11"/>
        <rFont val="Calibri"/>
        <family val="2"/>
        <scheme val="minor"/>
      </rPr>
      <t xml:space="preserve"> O</t>
    </r>
    <r>
      <rPr>
        <b/>
        <sz val="11"/>
        <rFont val="Calibri"/>
        <family val="2"/>
        <charset val="238"/>
        <scheme val="minor"/>
      </rPr>
      <t>pționale (Op)</t>
    </r>
  </si>
  <si>
    <r>
      <t>Disciplin</t>
    </r>
    <r>
      <rPr>
        <b/>
        <sz val="11"/>
        <rFont val="Calibri"/>
        <family val="2"/>
        <scheme val="minor"/>
      </rPr>
      <t>e F</t>
    </r>
    <r>
      <rPr>
        <b/>
        <sz val="11"/>
        <rFont val="Calibri"/>
        <family val="2"/>
        <charset val="238"/>
        <scheme val="minor"/>
      </rPr>
      <t>acultative (F</t>
    </r>
    <r>
      <rPr>
        <b/>
        <sz val="11"/>
        <rFont val="Calibri"/>
        <family val="2"/>
        <scheme val="minor"/>
      </rPr>
      <t>ac)</t>
    </r>
  </si>
  <si>
    <t>se inlocuieste cu pachetul de la REF/ trece la regim de seminar</t>
  </si>
  <si>
    <t>ENGLEZĂ</t>
  </si>
  <si>
    <t>TRUNCHI COMUN</t>
  </si>
  <si>
    <t>FRANCEZĂ</t>
  </si>
  <si>
    <t>TOTAL</t>
  </si>
  <si>
    <t>SPANIOLĂ</t>
  </si>
  <si>
    <t>GERMANĂ</t>
  </si>
  <si>
    <t>P.23.L.I.Op.024</t>
  </si>
  <si>
    <t>Tipologia comunicării orale</t>
  </si>
  <si>
    <t>Tipologia comunicării scrise</t>
  </si>
  <si>
    <t>P.23.L.III.Op.092</t>
  </si>
  <si>
    <t>Mitologie generală</t>
  </si>
  <si>
    <t>MUTAT DIN SEMESTRUL VI</t>
  </si>
  <si>
    <t>P.23.L.III.Op.093</t>
  </si>
  <si>
    <t>Literatură și arte</t>
  </si>
  <si>
    <t>Introducere în tehnica lecturii literare</t>
  </si>
  <si>
    <t>Introducere în tehnica redactării</t>
  </si>
  <si>
    <t>Mentalidades espanolas e hispanoamericanas</t>
  </si>
  <si>
    <t>Practica limbii engleze (traduceri specializate, comunicare)</t>
  </si>
  <si>
    <t>Analyse du discours littéraire</t>
  </si>
  <si>
    <t>Interférences culturelles et littéraires</t>
  </si>
  <si>
    <t>Activités communicatives en classe de FLE</t>
  </si>
  <si>
    <t>Introduction à la traductologie</t>
  </si>
  <si>
    <t>Expresiones artisticas de la literatura</t>
  </si>
  <si>
    <t>Tecnicas de comunicacion oral</t>
  </si>
  <si>
    <t>Repräsentative Figuren deutscher Schriftsteller in der rumänische Literatur</t>
  </si>
  <si>
    <r>
      <t>Autorenkurs: Herta M</t>
    </r>
    <r>
      <rPr>
        <sz val="11"/>
        <rFont val="Calibri"/>
        <family val="2"/>
      </rPr>
      <t>ü</t>
    </r>
    <r>
      <rPr>
        <sz val="9.9"/>
        <rFont val="Calibri"/>
        <family val="2"/>
      </rPr>
      <t>ller</t>
    </r>
  </si>
  <si>
    <t>Kontrastive Grammatik</t>
  </si>
  <si>
    <t>TOTAL SEM1-6</t>
  </si>
  <si>
    <t>MEDIA</t>
  </si>
  <si>
    <t>TOTAL OPT SEM 1-6</t>
  </si>
  <si>
    <t>PROCENT OPT</t>
  </si>
  <si>
    <t>TOTAL ORE CURS 1-6</t>
  </si>
  <si>
    <t>PROCENT CURS</t>
  </si>
  <si>
    <t>Morfologie germană 3</t>
  </si>
  <si>
    <t>Sintaxă germană 1</t>
  </si>
  <si>
    <t>Sintaxa germana 2</t>
  </si>
  <si>
    <t>Schwirigkeiten der deutschen Grammatik</t>
  </si>
  <si>
    <r>
      <t>Kommunikative Aktivit</t>
    </r>
    <r>
      <rPr>
        <sz val="11"/>
        <color theme="1"/>
        <rFont val="Calibri"/>
        <family val="2"/>
      </rPr>
      <t>äten auf Deutsch</t>
    </r>
  </si>
  <si>
    <t>Deutsche Kurzgeschischte</t>
  </si>
  <si>
    <t>Landeskunde in DAFS</t>
  </si>
  <si>
    <r>
      <t xml:space="preserve">Theoria und Praxis der </t>
    </r>
    <r>
      <rPr>
        <sz val="11"/>
        <rFont val="Calibri"/>
        <family val="2"/>
      </rPr>
      <t>Ü</t>
    </r>
    <r>
      <rPr>
        <sz val="11"/>
        <rFont val="Calibri"/>
        <family val="2"/>
        <scheme val="minor"/>
      </rPr>
      <t>berzetzungen</t>
    </r>
  </si>
  <si>
    <t>Sintaxa frazei in limba engleza</t>
  </si>
  <si>
    <t>Sintaxa limbii franceze 2</t>
  </si>
  <si>
    <t>Sintaxa limbii franceze 1</t>
  </si>
  <si>
    <t>Pragmalingvistica franceza</t>
  </si>
  <si>
    <t>Sintaxa limbii spaniole 1</t>
  </si>
  <si>
    <t>Sintaxa limbii spaniole 2</t>
  </si>
  <si>
    <t>Pragmalingvistica spaniola</t>
  </si>
  <si>
    <t>Literatura universală de la Antichitate la Renaștere</t>
  </si>
  <si>
    <t>Aculturații în spațiul european din Antichitate până la Renaștere</t>
  </si>
  <si>
    <t>Literaturi europene. De la Clasicism la Modernitate</t>
  </si>
  <si>
    <t xml:space="preserve"> Teme și canoane literare în context european (secolele XVII- XX)</t>
  </si>
  <si>
    <t>Sintaxa propozitiei in limba engleza</t>
  </si>
  <si>
    <t>Teme și canoane literare în context european (secolele XVII- XX)</t>
  </si>
  <si>
    <t>Morfologie engleză (Verbul) 1</t>
  </si>
  <si>
    <t>Morfologie engleză (Nomina) 1</t>
  </si>
  <si>
    <t>Morfologie engleză (Nomina) 2</t>
  </si>
  <si>
    <t>Morfologie engleză (Verbul) 2</t>
  </si>
  <si>
    <t>28 de ore</t>
  </si>
  <si>
    <t>2025 - 2028</t>
  </si>
  <si>
    <t>2027 - 2028</t>
  </si>
  <si>
    <t>C`</t>
  </si>
  <si>
    <t>Discipline facultative (Fac)</t>
  </si>
  <si>
    <t>Discipline opționale (Op)</t>
  </si>
  <si>
    <t xml:space="preserve">Discipline obligatorii (Ob) </t>
  </si>
  <si>
    <t>75 de ore</t>
  </si>
  <si>
    <t>Activități didactice</t>
  </si>
  <si>
    <t>Studiu individual</t>
  </si>
  <si>
    <t>75 DE ORE</t>
  </si>
  <si>
    <t>42 DE ORE</t>
  </si>
  <si>
    <t xml:space="preserve">    5 ECTS</t>
  </si>
  <si>
    <t>Promovarea examenului de licență</t>
  </si>
  <si>
    <t xml:space="preserve">     10 ECTS</t>
  </si>
  <si>
    <t>36 DE ORE</t>
  </si>
  <si>
    <t xml:space="preserve">Principii de conduită academică </t>
  </si>
  <si>
    <t>P.23.L.I.Op.092</t>
  </si>
  <si>
    <t>P.23.L.I.Op.093</t>
  </si>
  <si>
    <t>P.23.L.II.Fac.061</t>
  </si>
  <si>
    <t>P.23.L.III.Ob.073</t>
  </si>
  <si>
    <t>P.23.L.III.Ob.074</t>
  </si>
  <si>
    <t>P.23.L.III.Ob.097</t>
  </si>
  <si>
    <t>P.23.L.III.Ob.098</t>
  </si>
  <si>
    <t xml:space="preserve">Elaborarea lucrării de licență </t>
  </si>
  <si>
    <t>Practică 1</t>
  </si>
  <si>
    <t>Practică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</si>
</sst>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name val="Arial Narrow"/>
      <family val="2"/>
    </font>
    <font>
      <sz val="11"/>
      <name val="Calibri"/>
      <family val="2"/>
    </font>
    <font>
      <sz val="9.9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D54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3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44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55" xfId="0" applyBorder="1" applyAlignment="1">
      <alignment horizontal="left" vertical="center" wrapText="1"/>
    </xf>
    <xf numFmtId="0" fontId="0" fillId="0" borderId="61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62" xfId="0" applyFont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62" xfId="0" applyBorder="1"/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58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/>
    </xf>
    <xf numFmtId="0" fontId="16" fillId="0" borderId="5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6" fillId="0" borderId="45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/>
    </xf>
    <xf numFmtId="0" fontId="18" fillId="0" borderId="3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8" fillId="6" borderId="55" xfId="0" applyFont="1" applyFill="1" applyBorder="1" applyAlignment="1">
      <alignment horizontal="left" vertical="center" wrapText="1"/>
    </xf>
    <xf numFmtId="0" fontId="16" fillId="6" borderId="44" xfId="0" applyFont="1" applyFill="1" applyBorder="1" applyAlignment="1">
      <alignment horizontal="left" vertical="center" wrapText="1"/>
    </xf>
    <xf numFmtId="0" fontId="0" fillId="6" borderId="55" xfId="0" applyFill="1" applyBorder="1" applyAlignment="1">
      <alignment horizontal="left" vertical="center" wrapText="1"/>
    </xf>
    <xf numFmtId="0" fontId="0" fillId="6" borderId="58" xfId="0" applyFill="1" applyBorder="1" applyAlignment="1">
      <alignment horizontal="left" vertical="center" wrapText="1"/>
    </xf>
    <xf numFmtId="0" fontId="18" fillId="8" borderId="42" xfId="0" applyFont="1" applyFill="1" applyBorder="1" applyAlignment="1">
      <alignment horizontal="left"/>
    </xf>
    <xf numFmtId="0" fontId="18" fillId="8" borderId="40" xfId="0" applyFont="1" applyFill="1" applyBorder="1" applyAlignment="1">
      <alignment horizontal="left" vertical="center" wrapText="1"/>
    </xf>
    <xf numFmtId="0" fontId="0" fillId="5" borderId="27" xfId="0" applyFill="1" applyBorder="1" applyAlignment="1">
      <alignment horizontal="left" vertical="center" wrapText="1"/>
    </xf>
    <xf numFmtId="0" fontId="16" fillId="6" borderId="58" xfId="0" applyFont="1" applyFill="1" applyBorder="1" applyAlignment="1">
      <alignment horizontal="left" vertical="center" wrapText="1"/>
    </xf>
    <xf numFmtId="0" fontId="16" fillId="6" borderId="55" xfId="0" applyFont="1" applyFill="1" applyBorder="1" applyAlignment="1">
      <alignment horizontal="left" vertical="center" wrapText="1"/>
    </xf>
    <xf numFmtId="0" fontId="16" fillId="6" borderId="45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9" borderId="0" xfId="0" applyFill="1"/>
    <xf numFmtId="0" fontId="0" fillId="10" borderId="0" xfId="0" applyFill="1"/>
    <xf numFmtId="0" fontId="16" fillId="0" borderId="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/>
    </xf>
    <xf numFmtId="0" fontId="16" fillId="6" borderId="43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9" fillId="0" borderId="4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/>
    </xf>
    <xf numFmtId="0" fontId="16" fillId="10" borderId="45" xfId="0" applyFont="1" applyFill="1" applyBorder="1" applyAlignment="1">
      <alignment horizontal="center" vertical="center" wrapText="1"/>
    </xf>
    <xf numFmtId="0" fontId="16" fillId="10" borderId="45" xfId="0" applyFont="1" applyFill="1" applyBorder="1" applyAlignment="1">
      <alignment horizontal="left" vertical="center" wrapText="1"/>
    </xf>
    <xf numFmtId="0" fontId="16" fillId="10" borderId="42" xfId="0" applyFont="1" applyFill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16" fillId="10" borderId="31" xfId="0" applyFont="1" applyFill="1" applyBorder="1" applyAlignment="1">
      <alignment horizontal="center"/>
    </xf>
    <xf numFmtId="0" fontId="16" fillId="10" borderId="44" xfId="0" applyFont="1" applyFill="1" applyBorder="1" applyAlignment="1">
      <alignment horizontal="center" vertical="center" wrapText="1"/>
    </xf>
    <xf numFmtId="0" fontId="16" fillId="10" borderId="44" xfId="0" applyFont="1" applyFill="1" applyBorder="1" applyAlignment="1">
      <alignment horizontal="left" vertical="center" wrapText="1"/>
    </xf>
    <xf numFmtId="0" fontId="16" fillId="10" borderId="4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0" xfId="0" applyFont="1" applyFill="1" applyAlignment="1">
      <alignment vertical="center"/>
    </xf>
    <xf numFmtId="0" fontId="16" fillId="10" borderId="11" xfId="0" applyFont="1" applyFill="1" applyBorder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0" fillId="11" borderId="0" xfId="0" applyFill="1"/>
    <xf numFmtId="0" fontId="4" fillId="11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10" borderId="0" xfId="0" applyFont="1" applyFill="1" applyAlignment="1">
      <alignment vertical="center"/>
    </xf>
    <xf numFmtId="0" fontId="16" fillId="10" borderId="0" xfId="0" applyFont="1" applyFill="1"/>
    <xf numFmtId="0" fontId="16" fillId="6" borderId="0" xfId="0" applyFont="1" applyFill="1" applyAlignment="1">
      <alignment vertical="center"/>
    </xf>
    <xf numFmtId="0" fontId="16" fillId="6" borderId="0" xfId="0" applyFont="1" applyFill="1"/>
    <xf numFmtId="0" fontId="16" fillId="12" borderId="14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left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0" fillId="12" borderId="0" xfId="0" applyFill="1"/>
    <xf numFmtId="0" fontId="4" fillId="12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16" fillId="12" borderId="0" xfId="0" applyFont="1" applyFill="1"/>
    <xf numFmtId="0" fontId="16" fillId="6" borderId="5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0" fontId="16" fillId="10" borderId="30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9" borderId="0" xfId="0" applyFont="1" applyFill="1" applyAlignment="1">
      <alignment vertical="center" wrapText="1"/>
    </xf>
    <xf numFmtId="0" fontId="16" fillId="10" borderId="14" xfId="0" applyFont="1" applyFill="1" applyBorder="1" applyAlignment="1">
      <alignment horizontal="center"/>
    </xf>
    <xf numFmtId="0" fontId="16" fillId="10" borderId="18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10" borderId="0" xfId="0" applyFill="1" applyAlignment="1">
      <alignment horizontal="right"/>
    </xf>
    <xf numFmtId="0" fontId="16" fillId="10" borderId="5" xfId="0" applyFont="1" applyFill="1" applyBorder="1" applyAlignment="1">
      <alignment horizontal="center"/>
    </xf>
    <xf numFmtId="0" fontId="0" fillId="10" borderId="50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72" xfId="0" applyFill="1" applyBorder="1" applyAlignment="1">
      <alignment horizontal="left" vertical="center" wrapText="1"/>
    </xf>
    <xf numFmtId="0" fontId="16" fillId="10" borderId="73" xfId="0" applyFont="1" applyFill="1" applyBorder="1" applyAlignment="1">
      <alignment horizontal="left" vertical="center" wrapText="1"/>
    </xf>
    <xf numFmtId="0" fontId="16" fillId="10" borderId="28" xfId="0" applyFont="1" applyFill="1" applyBorder="1" applyAlignment="1">
      <alignment horizontal="center"/>
    </xf>
    <xf numFmtId="0" fontId="16" fillId="10" borderId="47" xfId="0" applyFont="1" applyFill="1" applyBorder="1" applyAlignment="1">
      <alignment horizontal="center"/>
    </xf>
    <xf numFmtId="0" fontId="0" fillId="10" borderId="74" xfId="0" applyFill="1" applyBorder="1" applyAlignment="1">
      <alignment horizontal="left" vertical="center" wrapText="1"/>
    </xf>
    <xf numFmtId="0" fontId="16" fillId="10" borderId="75" xfId="0" applyFont="1" applyFill="1" applyBorder="1" applyAlignment="1">
      <alignment horizontal="left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left" vertical="center" wrapText="1"/>
    </xf>
    <xf numFmtId="0" fontId="16" fillId="10" borderId="13" xfId="0" applyFont="1" applyFill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0" fontId="16" fillId="11" borderId="11" xfId="0" applyFont="1" applyFill="1" applyBorder="1" applyAlignment="1">
      <alignment horizontal="center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6" fillId="12" borderId="11" xfId="0" applyFont="1" applyFill="1" applyBorder="1" applyAlignment="1">
      <alignment horizontal="center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20" fillId="10" borderId="6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 vertical="center" wrapText="1"/>
    </xf>
    <xf numFmtId="0" fontId="16" fillId="6" borderId="64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/>
    </xf>
    <xf numFmtId="0" fontId="16" fillId="6" borderId="70" xfId="0" applyFont="1" applyFill="1" applyBorder="1" applyAlignment="1">
      <alignment horizontal="center" vertical="center" wrapText="1"/>
    </xf>
    <xf numFmtId="0" fontId="16" fillId="6" borderId="58" xfId="0" applyFont="1" applyFill="1" applyBorder="1" applyAlignment="1">
      <alignment horizontal="center" vertical="center" wrapText="1"/>
    </xf>
    <xf numFmtId="0" fontId="16" fillId="6" borderId="61" xfId="0" applyFont="1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55" xfId="0" applyFill="1" applyBorder="1" applyAlignment="1">
      <alignment horizontal="center" vertical="center" wrapText="1"/>
    </xf>
    <xf numFmtId="0" fontId="0" fillId="11" borderId="55" xfId="0" applyFill="1" applyBorder="1" applyAlignment="1">
      <alignment horizontal="left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/>
    </xf>
    <xf numFmtId="0" fontId="0" fillId="11" borderId="58" xfId="0" applyFill="1" applyBorder="1" applyAlignment="1">
      <alignment horizontal="center" vertical="center" wrapText="1"/>
    </xf>
    <xf numFmtId="0" fontId="0" fillId="11" borderId="58" xfId="0" applyFill="1" applyBorder="1" applyAlignment="1">
      <alignment horizontal="left" vertical="center" wrapText="1"/>
    </xf>
    <xf numFmtId="0" fontId="16" fillId="11" borderId="43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11" borderId="36" xfId="0" applyFill="1" applyBorder="1" applyAlignment="1">
      <alignment horizontal="center" vertical="center" wrapText="1"/>
    </xf>
    <xf numFmtId="0" fontId="0" fillId="11" borderId="32" xfId="0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left"/>
    </xf>
    <xf numFmtId="0" fontId="1" fillId="0" borderId="60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/>
    </xf>
    <xf numFmtId="0" fontId="16" fillId="11" borderId="58" xfId="0" applyFont="1" applyFill="1" applyBorder="1" applyAlignment="1">
      <alignment horizontal="center" vertical="center" wrapText="1"/>
    </xf>
    <xf numFmtId="0" fontId="16" fillId="11" borderId="45" xfId="0" applyFont="1" applyFill="1" applyBorder="1" applyAlignment="1">
      <alignment horizontal="left" vertical="center" wrapText="1"/>
    </xf>
    <xf numFmtId="0" fontId="0" fillId="11" borderId="64" xfId="0" applyFill="1" applyBorder="1" applyAlignment="1">
      <alignment horizontal="center" vertical="center" wrapText="1"/>
    </xf>
    <xf numFmtId="0" fontId="0" fillId="11" borderId="61" xfId="0" applyFill="1" applyBorder="1" applyAlignment="1">
      <alignment horizontal="center"/>
    </xf>
    <xf numFmtId="0" fontId="0" fillId="11" borderId="27" xfId="0" applyFill="1" applyBorder="1" applyAlignment="1">
      <alignment horizontal="left" vertical="center" wrapText="1"/>
    </xf>
    <xf numFmtId="0" fontId="0" fillId="11" borderId="9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55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/>
    </xf>
    <xf numFmtId="0" fontId="0" fillId="6" borderId="58" xfId="0" applyFill="1" applyBorder="1"/>
    <xf numFmtId="0" fontId="0" fillId="11" borderId="76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2" borderId="64" xfId="0" applyFill="1" applyBorder="1" applyAlignment="1">
      <alignment horizontal="center" vertical="center" wrapText="1"/>
    </xf>
    <xf numFmtId="0" fontId="0" fillId="12" borderId="36" xfId="0" applyFill="1" applyBorder="1" applyAlignment="1">
      <alignment horizontal="center" vertical="center" wrapText="1"/>
    </xf>
    <xf numFmtId="0" fontId="0" fillId="12" borderId="61" xfId="0" applyFill="1" applyBorder="1" applyAlignment="1">
      <alignment horizontal="center"/>
    </xf>
    <xf numFmtId="0" fontId="0" fillId="12" borderId="58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55" xfId="0" applyFill="1" applyBorder="1" applyAlignment="1">
      <alignment horizontal="center" vertical="center" wrapText="1"/>
    </xf>
    <xf numFmtId="0" fontId="0" fillId="12" borderId="55" xfId="0" applyFill="1" applyBorder="1" applyAlignment="1">
      <alignment horizontal="left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/>
    </xf>
    <xf numFmtId="0" fontId="0" fillId="12" borderId="58" xfId="0" applyFill="1" applyBorder="1" applyAlignment="1">
      <alignment horizontal="left" vertical="center" wrapText="1"/>
    </xf>
    <xf numFmtId="0" fontId="16" fillId="12" borderId="43" xfId="0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0" fillId="12" borderId="32" xfId="0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70" xfId="0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left" vertical="center" wrapText="1"/>
    </xf>
    <xf numFmtId="0" fontId="0" fillId="12" borderId="13" xfId="0" applyFill="1" applyBorder="1" applyAlignment="1">
      <alignment horizontal="left" vertical="center" wrapText="1"/>
    </xf>
    <xf numFmtId="0" fontId="16" fillId="12" borderId="5" xfId="0" applyFont="1" applyFill="1" applyBorder="1" applyAlignment="1">
      <alignment horizontal="center"/>
    </xf>
    <xf numFmtId="0" fontId="16" fillId="12" borderId="70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left" vertical="center" wrapText="1"/>
    </xf>
    <xf numFmtId="0" fontId="0" fillId="11" borderId="61" xfId="0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left" vertical="center" wrapText="1"/>
    </xf>
    <xf numFmtId="0" fontId="16" fillId="11" borderId="55" xfId="0" applyFont="1" applyFill="1" applyBorder="1" applyAlignment="1">
      <alignment horizontal="left" vertical="center" wrapText="1"/>
    </xf>
    <xf numFmtId="0" fontId="0" fillId="11" borderId="15" xfId="0" applyFill="1" applyBorder="1" applyAlignment="1">
      <alignment horizontal="left" vertical="center" wrapText="1"/>
    </xf>
    <xf numFmtId="0" fontId="0" fillId="11" borderId="14" xfId="0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 wrapText="1"/>
    </xf>
    <xf numFmtId="0" fontId="0" fillId="6" borderId="6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 wrapText="1"/>
    </xf>
    <xf numFmtId="0" fontId="0" fillId="12" borderId="5" xfId="0" applyFill="1" applyBorder="1" applyAlignment="1">
      <alignment horizontal="center" vertical="center"/>
    </xf>
    <xf numFmtId="0" fontId="16" fillId="12" borderId="34" xfId="0" applyFont="1" applyFill="1" applyBorder="1" applyAlignment="1">
      <alignment horizontal="left" vertical="center" wrapText="1"/>
    </xf>
    <xf numFmtId="0" fontId="0" fillId="12" borderId="61" xfId="0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left" vertical="center" wrapText="1"/>
    </xf>
    <xf numFmtId="0" fontId="16" fillId="12" borderId="55" xfId="0" applyFont="1" applyFill="1" applyBorder="1" applyAlignment="1">
      <alignment horizontal="left" vertical="center" wrapText="1"/>
    </xf>
    <xf numFmtId="0" fontId="0" fillId="12" borderId="15" xfId="0" applyFill="1" applyBorder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0" fillId="12" borderId="76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left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0" borderId="84" xfId="0" applyFont="1" applyBorder="1" applyAlignment="1">
      <alignment horizontal="center"/>
    </xf>
    <xf numFmtId="0" fontId="16" fillId="10" borderId="34" xfId="0" applyFont="1" applyFill="1" applyBorder="1" applyAlignment="1">
      <alignment horizontal="center" vertical="center" wrapText="1"/>
    </xf>
    <xf numFmtId="0" fontId="16" fillId="10" borderId="34" xfId="0" applyFont="1" applyFill="1" applyBorder="1" applyAlignment="1">
      <alignment horizontal="left" vertical="center" wrapText="1"/>
    </xf>
    <xf numFmtId="0" fontId="16" fillId="10" borderId="61" xfId="0" applyFont="1" applyFill="1" applyBorder="1" applyAlignment="1">
      <alignment horizontal="center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left" vertical="center" wrapText="1"/>
    </xf>
    <xf numFmtId="0" fontId="16" fillId="10" borderId="79" xfId="0" applyFont="1" applyFill="1" applyBorder="1" applyAlignment="1">
      <alignment horizontal="center"/>
    </xf>
    <xf numFmtId="0" fontId="16" fillId="10" borderId="80" xfId="0" applyFont="1" applyFill="1" applyBorder="1" applyAlignment="1">
      <alignment horizontal="center" vertical="center" wrapText="1"/>
    </xf>
    <xf numFmtId="0" fontId="16" fillId="10" borderId="80" xfId="0" applyFont="1" applyFill="1" applyBorder="1" applyAlignment="1">
      <alignment horizontal="left" vertical="center" wrapText="1"/>
    </xf>
    <xf numFmtId="0" fontId="16" fillId="10" borderId="82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left" vertical="center" wrapText="1"/>
    </xf>
    <xf numFmtId="0" fontId="16" fillId="6" borderId="65" xfId="0" applyFont="1" applyFill="1" applyBorder="1" applyAlignment="1">
      <alignment horizontal="center" vertical="center" wrapText="1"/>
    </xf>
    <xf numFmtId="0" fontId="16" fillId="11" borderId="65" xfId="0" applyFont="1" applyFill="1" applyBorder="1" applyAlignment="1">
      <alignment horizontal="center" vertical="center" wrapText="1"/>
    </xf>
    <xf numFmtId="0" fontId="16" fillId="12" borderId="6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0" fillId="3" borderId="23" xfId="0" applyFill="1" applyBorder="1" applyAlignment="1">
      <alignment wrapText="1"/>
    </xf>
    <xf numFmtId="0" fontId="4" fillId="3" borderId="25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9" borderId="0" xfId="0" applyFont="1" applyFill="1"/>
    <xf numFmtId="0" fontId="16" fillId="9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16" fillId="10" borderId="0" xfId="0" applyFont="1" applyFill="1" applyAlignment="1">
      <alignment vertical="center" wrapText="1"/>
    </xf>
    <xf numFmtId="0" fontId="16" fillId="0" borderId="62" xfId="0" applyFont="1" applyBorder="1"/>
    <xf numFmtId="0" fontId="16" fillId="0" borderId="0" xfId="0" applyFont="1" applyAlignment="1">
      <alignment horizontal="left" vertical="center" wrapText="1"/>
    </xf>
    <xf numFmtId="0" fontId="11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5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29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5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/>
    </xf>
    <xf numFmtId="0" fontId="20" fillId="0" borderId="65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0" fontId="16" fillId="0" borderId="44" xfId="0" applyFont="1" applyBorder="1" applyAlignment="1">
      <alignment horizontal="center"/>
    </xf>
    <xf numFmtId="0" fontId="16" fillId="0" borderId="77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6" fillId="0" borderId="62" xfId="0" applyFont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9" borderId="18" xfId="0" applyFont="1" applyFill="1" applyBorder="1" applyAlignment="1">
      <alignment horizontal="center" vertical="center" wrapText="1"/>
    </xf>
    <xf numFmtId="0" fontId="16" fillId="13" borderId="30" xfId="0" applyFont="1" applyFill="1" applyBorder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6" fillId="0" borderId="5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6" fillId="0" borderId="30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5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5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6" fillId="10" borderId="59" xfId="0" applyFont="1" applyFill="1" applyBorder="1" applyAlignment="1">
      <alignment horizontal="center" vertical="center" wrapText="1"/>
    </xf>
    <xf numFmtId="0" fontId="16" fillId="10" borderId="54" xfId="0" applyFont="1" applyFill="1" applyBorder="1" applyAlignment="1">
      <alignment horizontal="center" vertical="center" wrapText="1"/>
    </xf>
    <xf numFmtId="0" fontId="16" fillId="10" borderId="46" xfId="0" applyFont="1" applyFill="1" applyBorder="1" applyAlignment="1">
      <alignment horizontal="center" vertical="center" wrapText="1"/>
    </xf>
    <xf numFmtId="0" fontId="16" fillId="10" borderId="61" xfId="0" applyFont="1" applyFill="1" applyBorder="1" applyAlignment="1">
      <alignment horizontal="center" vertical="center" wrapText="1"/>
    </xf>
    <xf numFmtId="0" fontId="16" fillId="10" borderId="37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16" fillId="10" borderId="44" xfId="0" applyFont="1" applyFill="1" applyBorder="1" applyAlignment="1">
      <alignment horizontal="center" vertical="center" wrapText="1"/>
    </xf>
    <xf numFmtId="0" fontId="16" fillId="10" borderId="64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45" xfId="0" applyFont="1" applyFill="1" applyBorder="1" applyAlignment="1">
      <alignment horizontal="center" vertical="center" wrapText="1"/>
    </xf>
    <xf numFmtId="0" fontId="16" fillId="10" borderId="57" xfId="0" applyFont="1" applyFill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8" xfId="0" applyFont="1" applyBorder="1" applyAlignment="1">
      <alignment horizontal="center"/>
    </xf>
    <xf numFmtId="0" fontId="16" fillId="0" borderId="6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6" fillId="0" borderId="5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0" fontId="0" fillId="10" borderId="64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57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58" xfId="0" applyFill="1" applyBorder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58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60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6" fillId="10" borderId="50" xfId="0" applyFont="1" applyFill="1" applyBorder="1" applyAlignment="1">
      <alignment horizontal="center" vertical="center" wrapText="1"/>
    </xf>
    <xf numFmtId="0" fontId="16" fillId="10" borderId="47" xfId="0" applyFont="1" applyFill="1" applyBorder="1" applyAlignment="1">
      <alignment horizontal="center" vertical="center" wrapText="1"/>
    </xf>
    <xf numFmtId="0" fontId="16" fillId="10" borderId="30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5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0" fillId="10" borderId="66" xfId="0" applyFill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textRotation="90" wrapText="1"/>
    </xf>
    <xf numFmtId="0" fontId="16" fillId="10" borderId="49" xfId="0" applyFont="1" applyFill="1" applyBorder="1" applyAlignment="1">
      <alignment horizontal="center" vertical="center" wrapText="1"/>
    </xf>
    <xf numFmtId="0" fontId="16" fillId="10" borderId="66" xfId="0" applyFont="1" applyFill="1" applyBorder="1" applyAlignment="1">
      <alignment horizontal="center" vertical="center" wrapText="1"/>
    </xf>
    <xf numFmtId="0" fontId="16" fillId="10" borderId="71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10" borderId="53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16" fillId="10" borderId="5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6" fillId="0" borderId="4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10" borderId="42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1" borderId="3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58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11" borderId="59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 wrapText="1"/>
    </xf>
    <xf numFmtId="0" fontId="0" fillId="11" borderId="47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66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56" xfId="0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60" xfId="0" applyFill="1" applyBorder="1" applyAlignment="1">
      <alignment horizontal="center" vertical="center" wrapText="1"/>
    </xf>
    <xf numFmtId="0" fontId="0" fillId="11" borderId="3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58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64" xfId="0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64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58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60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57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47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59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11" borderId="5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52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12" borderId="47" xfId="0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0" fontId="0" fillId="12" borderId="59" xfId="0" applyFill="1" applyBorder="1" applyAlignment="1">
      <alignment horizontal="center" vertical="center" wrapText="1"/>
    </xf>
    <xf numFmtId="0" fontId="0" fillId="12" borderId="17" xfId="0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 wrapText="1"/>
    </xf>
    <xf numFmtId="0" fontId="0" fillId="12" borderId="60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37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0" fontId="0" fillId="12" borderId="64" xfId="0" applyFill="1" applyBorder="1" applyAlignment="1">
      <alignment horizontal="center" vertical="center" wrapText="1"/>
    </xf>
    <xf numFmtId="0" fontId="0" fillId="12" borderId="36" xfId="0" applyFill="1" applyBorder="1" applyAlignment="1">
      <alignment horizontal="center" vertical="center" wrapText="1"/>
    </xf>
    <xf numFmtId="0" fontId="0" fillId="12" borderId="58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45" xfId="0" applyFill="1" applyBorder="1" applyAlignment="1">
      <alignment horizontal="center" vertical="center" wrapText="1"/>
    </xf>
    <xf numFmtId="0" fontId="0" fillId="12" borderId="57" xfId="0" applyFill="1" applyBorder="1" applyAlignment="1">
      <alignment horizontal="center" vertical="center" wrapText="1"/>
    </xf>
    <xf numFmtId="0" fontId="0" fillId="12" borderId="35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8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57" xfId="0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 wrapText="1"/>
    </xf>
    <xf numFmtId="0" fontId="16" fillId="6" borderId="61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wrapText="1"/>
    </xf>
    <xf numFmtId="0" fontId="6" fillId="4" borderId="58" xfId="0" applyFont="1" applyFill="1" applyBorder="1" applyAlignment="1">
      <alignment horizont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09"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00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FFFF99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30480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4BDCA-BDB2-48A6-8FC0-5E988641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0</xdr:row>
      <xdr:rowOff>8467</xdr:rowOff>
    </xdr:from>
    <xdr:to>
      <xdr:col>1</xdr:col>
      <xdr:colOff>1076325</xdr:colOff>
      <xdr:row>1</xdr:row>
      <xdr:rowOff>51859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21B555-20F9-4264-A909-5AC80B1B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33" y="8467"/>
          <a:ext cx="7715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97367</xdr:colOff>
      <xdr:row>0</xdr:row>
      <xdr:rowOff>0</xdr:rowOff>
    </xdr:from>
    <xdr:to>
      <xdr:col>11</xdr:col>
      <xdr:colOff>127847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0F2FBC-88A2-42ED-8F79-DF3C8840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8927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297180</xdr:colOff>
      <xdr:row>0</xdr:row>
      <xdr:rowOff>0</xdr:rowOff>
    </xdr:from>
    <xdr:to>
      <xdr:col>1</xdr:col>
      <xdr:colOff>1068705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83D859-E270-4F9E-B8ED-EFF90094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0"/>
          <a:ext cx="771525" cy="771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4CC0C3-B84F-4C71-ADA6-E3E932DB1C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97367</xdr:colOff>
      <xdr:row>0</xdr:row>
      <xdr:rowOff>0</xdr:rowOff>
    </xdr:from>
    <xdr:to>
      <xdr:col>11</xdr:col>
      <xdr:colOff>127847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BB444D-722A-474C-BEE7-C97C00A3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8927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F7613B-2F62-4C25-92D4-DE7C307B5D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97367</xdr:colOff>
      <xdr:row>0</xdr:row>
      <xdr:rowOff>0</xdr:rowOff>
    </xdr:from>
    <xdr:to>
      <xdr:col>11</xdr:col>
      <xdr:colOff>127847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BC6940-F98D-4932-8CD1-2D6677282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8927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1079502</xdr:colOff>
      <xdr:row>0</xdr:row>
      <xdr:rowOff>84667</xdr:rowOff>
    </xdr:from>
    <xdr:to>
      <xdr:col>11</xdr:col>
      <xdr:colOff>9315</xdr:colOff>
      <xdr:row>0</xdr:row>
      <xdr:rowOff>724747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D2188E-525C-4568-95D7-A70B6BC7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8035" y="84667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321733</xdr:colOff>
      <xdr:row>0</xdr:row>
      <xdr:rowOff>0</xdr:rowOff>
    </xdr:from>
    <xdr:to>
      <xdr:col>1</xdr:col>
      <xdr:colOff>1093258</xdr:colOff>
      <xdr:row>1</xdr:row>
      <xdr:rowOff>43392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E8E6D1-EA67-44F0-9013-06044F999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466" y="0"/>
          <a:ext cx="771525" cy="7715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22DBA0F-3276-42ED-AA46-2027BC77B5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1079502</xdr:colOff>
      <xdr:row>0</xdr:row>
      <xdr:rowOff>0</xdr:rowOff>
    </xdr:from>
    <xdr:to>
      <xdr:col>11</xdr:col>
      <xdr:colOff>9315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0C7552-D292-4CA0-AE50-E6853785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6182" y="0"/>
          <a:ext cx="63669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D4309A-31F4-4C49-9071-C59276058A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1079502</xdr:colOff>
      <xdr:row>0</xdr:row>
      <xdr:rowOff>0</xdr:rowOff>
    </xdr:from>
    <xdr:to>
      <xdr:col>11</xdr:col>
      <xdr:colOff>9315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9419B5-F8C1-4BCC-804F-ED655B02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6182" y="0"/>
          <a:ext cx="63669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0</xdr:row>
      <xdr:rowOff>84667</xdr:rowOff>
    </xdr:from>
    <xdr:to>
      <xdr:col>11</xdr:col>
      <xdr:colOff>43180</xdr:colOff>
      <xdr:row>0</xdr:row>
      <xdr:rowOff>724747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78D701-6824-4E8A-A86A-9EE2FA65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367" y="84667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279400</xdr:colOff>
      <xdr:row>0</xdr:row>
      <xdr:rowOff>0</xdr:rowOff>
    </xdr:from>
    <xdr:to>
      <xdr:col>1</xdr:col>
      <xdr:colOff>1050925</xdr:colOff>
      <xdr:row>1</xdr:row>
      <xdr:rowOff>43392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E8CC17-3746-4056-BFDE-84BEFE29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3" y="0"/>
          <a:ext cx="771525" cy="7715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79C7143-FBC2-4B3D-AFA8-58DD9AD7B9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12700</xdr:colOff>
      <xdr:row>0</xdr:row>
      <xdr:rowOff>0</xdr:rowOff>
    </xdr:from>
    <xdr:to>
      <xdr:col>11</xdr:col>
      <xdr:colOff>43180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7566A6-A1BD-4006-8169-6C05BE16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382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0BE0999-56CF-49B7-9D9B-BA9A15D256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12700</xdr:colOff>
      <xdr:row>0</xdr:row>
      <xdr:rowOff>0</xdr:rowOff>
    </xdr:from>
    <xdr:to>
      <xdr:col>11</xdr:col>
      <xdr:colOff>43180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0DA23F-F046-4063-9871-AADD76B6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382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3C7D4A6-9177-4F8F-992E-EB022666AB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30480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C40B31-1FBE-421B-83CF-BE02F263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60A5F4-4191-41B0-A2CD-F2004AADF4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30480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819F38-2DF1-442F-81C7-F5784E6A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139701</xdr:colOff>
      <xdr:row>0</xdr:row>
      <xdr:rowOff>0</xdr:rowOff>
    </xdr:from>
    <xdr:to>
      <xdr:col>11</xdr:col>
      <xdr:colOff>170181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869BC6-5C6D-48F3-9E2E-6B2CD791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261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0</xdr:row>
      <xdr:rowOff>0</xdr:rowOff>
    </xdr:from>
    <xdr:to>
      <xdr:col>1</xdr:col>
      <xdr:colOff>1076325</xdr:colOff>
      <xdr:row>1</xdr:row>
      <xdr:rowOff>43392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79317-95ED-463D-A3D6-A551609A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33" y="0"/>
          <a:ext cx="7715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F32CC8-ACB7-428E-952F-3B65754507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139701</xdr:colOff>
      <xdr:row>0</xdr:row>
      <xdr:rowOff>0</xdr:rowOff>
    </xdr:from>
    <xdr:to>
      <xdr:col>11</xdr:col>
      <xdr:colOff>170181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59DD3-F3A9-4FB7-A151-AC156EE6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261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A3E7582-6B61-45A8-AC6C-C1223B37F1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139701</xdr:colOff>
      <xdr:row>0</xdr:row>
      <xdr:rowOff>0</xdr:rowOff>
    </xdr:from>
    <xdr:to>
      <xdr:col>11</xdr:col>
      <xdr:colOff>170181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94AE06-1C38-4FA6-A7D8-6CC7E51C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261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0</xdr:row>
      <xdr:rowOff>33866</xdr:rowOff>
    </xdr:from>
    <xdr:to>
      <xdr:col>11</xdr:col>
      <xdr:colOff>271780</xdr:colOff>
      <xdr:row>0</xdr:row>
      <xdr:rowOff>673946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27D577-9EF8-4BEF-A78A-1C05C42C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33866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431801</xdr:colOff>
      <xdr:row>0</xdr:row>
      <xdr:rowOff>0</xdr:rowOff>
    </xdr:from>
    <xdr:to>
      <xdr:col>1</xdr:col>
      <xdr:colOff>1203326</xdr:colOff>
      <xdr:row>1</xdr:row>
      <xdr:rowOff>43392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E35F42-E680-4468-B33B-46BB4F0DA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534" y="0"/>
          <a:ext cx="771525" cy="771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A66F55D-60CE-4EDE-8298-26624CB179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12700</xdr:colOff>
      <xdr:row>0</xdr:row>
      <xdr:rowOff>0</xdr:rowOff>
    </xdr:from>
    <xdr:to>
      <xdr:col>11</xdr:col>
      <xdr:colOff>43180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D25E6A-E473-441D-B667-B21676FD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426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9BFA2C-EFC0-4E34-A20E-22B95614C0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12700</xdr:colOff>
      <xdr:row>0</xdr:row>
      <xdr:rowOff>0</xdr:rowOff>
    </xdr:from>
    <xdr:to>
      <xdr:col>11</xdr:col>
      <xdr:colOff>43180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B67A8F-4EBB-4B71-A734-BC4646F2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4260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7C74-A3AE-4F15-AB83-46976A328F09}">
  <dimension ref="A1:T61"/>
  <sheetViews>
    <sheetView topLeftCell="A10" zoomScale="90" zoomScaleNormal="90" zoomScaleSheetLayoutView="70" workbookViewId="0">
      <selection activeCell="C19" sqref="C1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88671875" customWidth="1"/>
    <col min="11" max="11" width="9.6640625" customWidth="1"/>
    <col min="12" max="12" width="4.6640625" style="6" customWidth="1"/>
    <col min="13" max="13" width="2.44140625" style="6" customWidth="1"/>
    <col min="14" max="14" width="4.109375" customWidth="1"/>
    <col min="17" max="17" width="10.664062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s">
        <v>378</v>
      </c>
      <c r="E2" s="488"/>
      <c r="F2" s="488"/>
      <c r="G2" s="488"/>
      <c r="H2" s="488"/>
      <c r="J2" s="8" t="s">
        <v>1</v>
      </c>
      <c r="K2" s="490" t="s">
        <v>53</v>
      </c>
      <c r="L2" s="490"/>
      <c r="P2" s="67"/>
      <c r="Q2" s="67"/>
      <c r="R2" s="67"/>
      <c r="S2" s="67"/>
      <c r="T2" s="67"/>
    </row>
    <row r="3" spans="1:20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4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48" t="s">
        <v>7</v>
      </c>
      <c r="B6" s="542" t="s">
        <v>8</v>
      </c>
      <c r="C6" s="542" t="s">
        <v>9</v>
      </c>
      <c r="D6" s="542" t="s">
        <v>10</v>
      </c>
      <c r="E6" s="551" t="s">
        <v>11</v>
      </c>
      <c r="F6" s="542" t="s">
        <v>12</v>
      </c>
      <c r="G6" s="542"/>
      <c r="H6" s="542"/>
      <c r="I6" s="542"/>
      <c r="J6" s="542" t="s">
        <v>13</v>
      </c>
      <c r="K6" s="543"/>
      <c r="L6" s="544" t="s">
        <v>14</v>
      </c>
      <c r="M6" s="534"/>
      <c r="N6" s="535"/>
      <c r="O6" s="379"/>
      <c r="P6" s="183"/>
      <c r="Q6" s="183"/>
      <c r="R6" s="183"/>
      <c r="S6" s="67"/>
      <c r="T6" s="67"/>
    </row>
    <row r="7" spans="1:20" ht="26.4" customHeight="1" thickBot="1" x14ac:dyDescent="0.35">
      <c r="A7" s="549"/>
      <c r="B7" s="550"/>
      <c r="C7" s="550"/>
      <c r="D7" s="550"/>
      <c r="E7" s="552"/>
      <c r="F7" s="459" t="s">
        <v>15</v>
      </c>
      <c r="G7" s="459" t="s">
        <v>16</v>
      </c>
      <c r="H7" s="459" t="s">
        <v>17</v>
      </c>
      <c r="I7" s="459" t="s">
        <v>18</v>
      </c>
      <c r="J7" s="403" t="s">
        <v>385</v>
      </c>
      <c r="K7" s="415" t="s">
        <v>386</v>
      </c>
      <c r="L7" s="545"/>
      <c r="M7" s="546"/>
      <c r="N7" s="547"/>
      <c r="O7" s="184"/>
      <c r="P7" s="183"/>
      <c r="Q7" s="183"/>
      <c r="R7" s="183"/>
      <c r="S7" s="67"/>
      <c r="T7" s="67"/>
    </row>
    <row r="8" spans="1:20" ht="15" customHeight="1" thickBot="1" x14ac:dyDescent="0.35">
      <c r="A8" s="519" t="s">
        <v>383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34"/>
      <c r="M8" s="534"/>
      <c r="N8" s="535"/>
      <c r="O8" s="184"/>
      <c r="P8" s="183"/>
      <c r="Q8" s="183"/>
      <c r="R8" s="183"/>
      <c r="S8" s="67"/>
      <c r="T8" s="67"/>
    </row>
    <row r="9" spans="1:20" s="120" customFormat="1" ht="15" customHeight="1" thickBot="1" x14ac:dyDescent="0.35">
      <c r="A9" s="87">
        <v>1</v>
      </c>
      <c r="B9" s="111" t="s">
        <v>94</v>
      </c>
      <c r="C9" s="88" t="s">
        <v>67</v>
      </c>
      <c r="D9" s="117" t="s">
        <v>22</v>
      </c>
      <c r="E9" s="113">
        <v>3</v>
      </c>
      <c r="F9" s="113">
        <v>1</v>
      </c>
      <c r="G9" s="108">
        <v>1</v>
      </c>
      <c r="H9" s="108"/>
      <c r="I9" s="108"/>
      <c r="J9" s="108">
        <f>SUM(F9:I9)*14</f>
        <v>28</v>
      </c>
      <c r="K9" s="108">
        <f>E9*25-J9</f>
        <v>47</v>
      </c>
      <c r="L9" s="508" t="s">
        <v>23</v>
      </c>
      <c r="M9" s="509"/>
      <c r="N9" s="510"/>
      <c r="O9" s="184">
        <f t="shared" ref="O9:O18" si="0">SUM(F9:I9)</f>
        <v>2</v>
      </c>
      <c r="P9" s="183"/>
      <c r="Q9" s="183"/>
      <c r="R9" s="183"/>
      <c r="S9" s="154"/>
      <c r="T9" s="154"/>
    </row>
    <row r="10" spans="1:20" s="164" customFormat="1" ht="15" customHeight="1" thickBot="1" x14ac:dyDescent="0.35">
      <c r="A10" s="83">
        <v>2</v>
      </c>
      <c r="B10" s="121" t="s">
        <v>95</v>
      </c>
      <c r="C10" s="169" t="s">
        <v>374</v>
      </c>
      <c r="D10" s="130" t="s">
        <v>16</v>
      </c>
      <c r="E10" s="423">
        <v>5</v>
      </c>
      <c r="F10" s="123">
        <v>2</v>
      </c>
      <c r="G10" s="129">
        <v>1</v>
      </c>
      <c r="H10" s="129"/>
      <c r="I10" s="129"/>
      <c r="J10" s="129">
        <f t="shared" ref="J10:J16" si="1">SUM(F10:I10)*14</f>
        <v>42</v>
      </c>
      <c r="K10" s="129">
        <f t="shared" ref="K10:K16" si="2">E10*25-J10</f>
        <v>83</v>
      </c>
      <c r="L10" s="508" t="s">
        <v>23</v>
      </c>
      <c r="M10" s="509"/>
      <c r="N10" s="510"/>
      <c r="O10" s="184">
        <f t="shared" si="0"/>
        <v>3</v>
      </c>
      <c r="P10" s="183"/>
      <c r="Q10" s="183"/>
      <c r="R10" s="183"/>
      <c r="S10" s="165"/>
      <c r="T10" s="165"/>
    </row>
    <row r="11" spans="1:20" s="164" customFormat="1" ht="15" customHeight="1" thickBot="1" x14ac:dyDescent="0.35">
      <c r="A11" s="83">
        <v>3</v>
      </c>
      <c r="B11" s="121" t="s">
        <v>96</v>
      </c>
      <c r="C11" s="169" t="s">
        <v>66</v>
      </c>
      <c r="D11" s="130" t="s">
        <v>16</v>
      </c>
      <c r="E11" s="423">
        <v>4</v>
      </c>
      <c r="F11" s="123">
        <v>2</v>
      </c>
      <c r="G11" s="129">
        <v>1</v>
      </c>
      <c r="H11" s="129"/>
      <c r="I11" s="129"/>
      <c r="J11" s="129">
        <f t="shared" si="1"/>
        <v>42</v>
      </c>
      <c r="K11" s="129">
        <f t="shared" si="2"/>
        <v>58</v>
      </c>
      <c r="L11" s="508" t="s">
        <v>23</v>
      </c>
      <c r="M11" s="509"/>
      <c r="N11" s="510"/>
      <c r="O11" s="184">
        <f t="shared" si="0"/>
        <v>3</v>
      </c>
      <c r="P11" s="183"/>
      <c r="Q11" s="183"/>
      <c r="R11" s="183"/>
      <c r="S11" s="165"/>
      <c r="T11" s="165"/>
    </row>
    <row r="12" spans="1:20" s="164" customFormat="1" ht="15" thickBot="1" x14ac:dyDescent="0.35">
      <c r="A12" s="83">
        <v>4</v>
      </c>
      <c r="B12" s="121" t="s">
        <v>97</v>
      </c>
      <c r="C12" s="169" t="s">
        <v>215</v>
      </c>
      <c r="D12" s="130" t="s">
        <v>16</v>
      </c>
      <c r="E12" s="423">
        <v>3</v>
      </c>
      <c r="F12" s="123"/>
      <c r="G12" s="129">
        <v>4</v>
      </c>
      <c r="H12" s="129"/>
      <c r="I12" s="129"/>
      <c r="J12" s="129">
        <f t="shared" si="1"/>
        <v>56</v>
      </c>
      <c r="K12" s="129">
        <f t="shared" si="2"/>
        <v>19</v>
      </c>
      <c r="L12" s="508" t="s">
        <v>24</v>
      </c>
      <c r="M12" s="509"/>
      <c r="N12" s="510"/>
      <c r="O12" s="184">
        <f t="shared" si="0"/>
        <v>4</v>
      </c>
      <c r="P12" s="183"/>
      <c r="Q12" s="183"/>
      <c r="R12" s="183"/>
      <c r="S12" s="165"/>
      <c r="T12" s="165"/>
    </row>
    <row r="13" spans="1:20" s="119" customFormat="1" ht="15" thickBot="1" x14ac:dyDescent="0.35">
      <c r="A13" s="83">
        <v>5</v>
      </c>
      <c r="B13" s="121" t="s">
        <v>98</v>
      </c>
      <c r="C13" s="169" t="s">
        <v>240</v>
      </c>
      <c r="D13" s="130" t="s">
        <v>16</v>
      </c>
      <c r="E13" s="423">
        <v>5</v>
      </c>
      <c r="F13" s="123">
        <v>2</v>
      </c>
      <c r="G13" s="129">
        <v>1</v>
      </c>
      <c r="H13" s="129"/>
      <c r="I13" s="129"/>
      <c r="J13" s="129">
        <f t="shared" si="1"/>
        <v>42</v>
      </c>
      <c r="K13" s="129">
        <f t="shared" si="2"/>
        <v>83</v>
      </c>
      <c r="L13" s="508" t="s">
        <v>23</v>
      </c>
      <c r="M13" s="509"/>
      <c r="N13" s="510"/>
      <c r="O13" s="184">
        <f t="shared" si="0"/>
        <v>3</v>
      </c>
      <c r="P13" s="183"/>
      <c r="Q13" s="183"/>
      <c r="R13" s="183"/>
      <c r="S13" s="155"/>
      <c r="T13" s="155"/>
    </row>
    <row r="14" spans="1:20" s="119" customFormat="1" ht="27" customHeight="1" thickBot="1" x14ac:dyDescent="0.35">
      <c r="A14" s="83">
        <v>6</v>
      </c>
      <c r="B14" s="121" t="s">
        <v>99</v>
      </c>
      <c r="C14" s="169" t="s">
        <v>241</v>
      </c>
      <c r="D14" s="130" t="s">
        <v>16</v>
      </c>
      <c r="E14" s="423">
        <v>4</v>
      </c>
      <c r="F14" s="123">
        <v>2</v>
      </c>
      <c r="G14" s="129">
        <v>1</v>
      </c>
      <c r="H14" s="129"/>
      <c r="I14" s="129"/>
      <c r="J14" s="129">
        <f t="shared" si="1"/>
        <v>42</v>
      </c>
      <c r="K14" s="129">
        <f t="shared" si="2"/>
        <v>58</v>
      </c>
      <c r="L14" s="508" t="s">
        <v>23</v>
      </c>
      <c r="M14" s="509"/>
      <c r="N14" s="510"/>
      <c r="O14" s="184">
        <f t="shared" si="0"/>
        <v>3</v>
      </c>
      <c r="P14" s="183"/>
      <c r="Q14" s="183"/>
      <c r="R14" s="183"/>
      <c r="S14" s="155"/>
      <c r="T14" s="155"/>
    </row>
    <row r="15" spans="1:20" s="119" customFormat="1" ht="28.8" customHeight="1" x14ac:dyDescent="0.3">
      <c r="A15" s="83">
        <v>7</v>
      </c>
      <c r="B15" s="121" t="s">
        <v>100</v>
      </c>
      <c r="C15" s="169" t="s">
        <v>242</v>
      </c>
      <c r="D15" s="130" t="s">
        <v>16</v>
      </c>
      <c r="E15" s="423">
        <v>3</v>
      </c>
      <c r="F15" s="123"/>
      <c r="G15" s="129">
        <v>4</v>
      </c>
      <c r="H15" s="129"/>
      <c r="I15" s="129"/>
      <c r="J15" s="129">
        <f t="shared" si="1"/>
        <v>56</v>
      </c>
      <c r="K15" s="129">
        <f t="shared" si="2"/>
        <v>19</v>
      </c>
      <c r="L15" s="508" t="s">
        <v>24</v>
      </c>
      <c r="M15" s="509"/>
      <c r="N15" s="510"/>
      <c r="O15" s="184">
        <f t="shared" si="0"/>
        <v>4</v>
      </c>
      <c r="P15" s="183"/>
      <c r="Q15" s="183"/>
      <c r="R15" s="183"/>
      <c r="S15" s="155"/>
      <c r="T15" s="155"/>
    </row>
    <row r="16" spans="1:20" s="120" customFormat="1" ht="15" thickBot="1" x14ac:dyDescent="0.35">
      <c r="A16" s="131">
        <v>8</v>
      </c>
      <c r="B16" s="110" t="s">
        <v>101</v>
      </c>
      <c r="C16" s="170" t="s">
        <v>211</v>
      </c>
      <c r="D16" s="171" t="s">
        <v>15</v>
      </c>
      <c r="E16" s="171">
        <v>1</v>
      </c>
      <c r="F16" s="406"/>
      <c r="G16" s="133">
        <v>1</v>
      </c>
      <c r="H16" s="133"/>
      <c r="I16" s="133"/>
      <c r="J16" s="133">
        <f t="shared" si="1"/>
        <v>14</v>
      </c>
      <c r="K16" s="133">
        <f t="shared" si="2"/>
        <v>11</v>
      </c>
      <c r="L16" s="508" t="s">
        <v>24</v>
      </c>
      <c r="M16" s="509"/>
      <c r="N16" s="510"/>
      <c r="O16" s="184">
        <f t="shared" si="0"/>
        <v>1</v>
      </c>
      <c r="P16" s="183"/>
      <c r="Q16" s="183"/>
      <c r="R16" s="183"/>
      <c r="S16" s="154"/>
      <c r="T16" s="154"/>
    </row>
    <row r="17" spans="1:20" ht="15" customHeight="1" thickBot="1" x14ac:dyDescent="0.35">
      <c r="A17" s="519" t="s">
        <v>382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34"/>
      <c r="M17" s="534"/>
      <c r="N17" s="535"/>
      <c r="O17" s="184"/>
      <c r="P17" s="183"/>
      <c r="Q17" s="183"/>
      <c r="R17" s="460"/>
      <c r="S17" s="67"/>
      <c r="T17" s="67"/>
    </row>
    <row r="18" spans="1:20" s="120" customFormat="1" ht="15" customHeight="1" x14ac:dyDescent="0.3">
      <c r="A18" s="476">
        <v>9</v>
      </c>
      <c r="B18" s="447" t="s">
        <v>102</v>
      </c>
      <c r="C18" s="432" t="s">
        <v>333</v>
      </c>
      <c r="D18" s="536" t="s">
        <v>15</v>
      </c>
      <c r="E18" s="536">
        <v>2</v>
      </c>
      <c r="F18" s="538"/>
      <c r="G18" s="511">
        <v>2</v>
      </c>
      <c r="H18" s="511"/>
      <c r="I18" s="511"/>
      <c r="J18" s="511">
        <f t="shared" ref="J18" si="3">SUM(F18:I18)*14</f>
        <v>28</v>
      </c>
      <c r="K18" s="511">
        <f t="shared" ref="K18" si="4">E18*25-J18</f>
        <v>22</v>
      </c>
      <c r="L18" s="513" t="s">
        <v>24</v>
      </c>
      <c r="M18" s="514"/>
      <c r="N18" s="515"/>
      <c r="O18" s="184">
        <f t="shared" si="0"/>
        <v>2</v>
      </c>
      <c r="P18" s="183"/>
      <c r="Q18" s="183"/>
      <c r="R18" s="183"/>
      <c r="S18" s="154"/>
      <c r="T18" s="154"/>
    </row>
    <row r="19" spans="1:20" s="120" customFormat="1" ht="15" thickBot="1" x14ac:dyDescent="0.35">
      <c r="A19" s="477">
        <v>10</v>
      </c>
      <c r="B19" s="173" t="s">
        <v>103</v>
      </c>
      <c r="C19" s="433" t="s">
        <v>334</v>
      </c>
      <c r="D19" s="537"/>
      <c r="E19" s="537"/>
      <c r="F19" s="539"/>
      <c r="G19" s="512"/>
      <c r="H19" s="512"/>
      <c r="I19" s="512"/>
      <c r="J19" s="512"/>
      <c r="K19" s="512"/>
      <c r="L19" s="516"/>
      <c r="M19" s="517"/>
      <c r="N19" s="518"/>
      <c r="O19" s="184"/>
      <c r="P19" s="183"/>
      <c r="Q19" s="183"/>
      <c r="R19" s="183"/>
      <c r="S19" s="154"/>
      <c r="T19" s="154"/>
    </row>
    <row r="20" spans="1:20" x14ac:dyDescent="0.3">
      <c r="A20" s="522" t="s">
        <v>25</v>
      </c>
      <c r="B20" s="523"/>
      <c r="C20" s="523"/>
      <c r="D20" s="461" t="s">
        <v>26</v>
      </c>
      <c r="E20" s="524">
        <f t="shared" ref="E20:K20" si="5">SUM(E9:E19)</f>
        <v>30</v>
      </c>
      <c r="F20" s="402">
        <f t="shared" si="5"/>
        <v>9</v>
      </c>
      <c r="G20" s="206">
        <f t="shared" si="5"/>
        <v>16</v>
      </c>
      <c r="H20" s="206">
        <f t="shared" si="5"/>
        <v>0</v>
      </c>
      <c r="I20" s="206">
        <f t="shared" si="5"/>
        <v>0</v>
      </c>
      <c r="J20" s="526">
        <f t="shared" si="5"/>
        <v>350</v>
      </c>
      <c r="K20" s="526">
        <f t="shared" si="5"/>
        <v>400</v>
      </c>
      <c r="L20" s="206" t="s">
        <v>27</v>
      </c>
      <c r="M20" s="528" t="s">
        <v>28</v>
      </c>
      <c r="N20" s="529"/>
      <c r="O20" s="184"/>
      <c r="P20" s="183"/>
      <c r="Q20" s="183"/>
      <c r="R20" s="183"/>
      <c r="S20" s="67"/>
      <c r="T20" s="67"/>
    </row>
    <row r="21" spans="1:20" ht="15" thickBot="1" x14ac:dyDescent="0.35">
      <c r="A21" s="522"/>
      <c r="B21" s="523"/>
      <c r="C21" s="523"/>
      <c r="D21" s="462" t="s">
        <v>29</v>
      </c>
      <c r="E21" s="525"/>
      <c r="F21" s="208">
        <f>COUNT(F9:F19)</f>
        <v>5</v>
      </c>
      <c r="G21" s="209">
        <f>COUNT(G9:G19)</f>
        <v>9</v>
      </c>
      <c r="H21" s="209">
        <f>COUNT(H9:H19)</f>
        <v>0</v>
      </c>
      <c r="I21" s="209">
        <f>COUNT(I9:I19)</f>
        <v>0</v>
      </c>
      <c r="J21" s="527"/>
      <c r="K21" s="527"/>
      <c r="L21" s="133">
        <f>COUNTIF(L1:L20,"=E")</f>
        <v>5</v>
      </c>
      <c r="M21" s="530">
        <f>COUNTIF(L1:L20,"=V")</f>
        <v>4</v>
      </c>
      <c r="N21" s="531"/>
      <c r="O21" s="184"/>
      <c r="P21" s="183" t="s">
        <v>319</v>
      </c>
      <c r="Q21" s="183" t="s">
        <v>321</v>
      </c>
      <c r="R21" s="183" t="s">
        <v>320</v>
      </c>
      <c r="S21" s="67"/>
      <c r="T21" s="67"/>
    </row>
    <row r="22" spans="1:20" ht="15" customHeight="1" thickBot="1" x14ac:dyDescent="0.35">
      <c r="A22" s="519" t="s">
        <v>381</v>
      </c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1"/>
      <c r="O22" s="184"/>
      <c r="P22" s="183">
        <f>SUM(O10:O12)</f>
        <v>10</v>
      </c>
      <c r="Q22" s="183">
        <f>SUM(O13:O15)</f>
        <v>10</v>
      </c>
      <c r="R22" s="183">
        <f>SUM(O9, O16, O18)</f>
        <v>5</v>
      </c>
      <c r="S22" s="67"/>
      <c r="T22" s="67"/>
    </row>
    <row r="23" spans="1:20" ht="15" customHeight="1" thickBot="1" x14ac:dyDescent="0.35">
      <c r="A23" s="87">
        <v>11</v>
      </c>
      <c r="B23" s="111" t="s">
        <v>104</v>
      </c>
      <c r="C23" s="142" t="s">
        <v>221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08">
        <f t="shared" ref="J23:J26" si="6">SUM(F23:I23)*14</f>
        <v>28</v>
      </c>
      <c r="K23" s="108">
        <f t="shared" ref="K23:K26" si="7">E23*25-J23</f>
        <v>22</v>
      </c>
      <c r="L23" s="508" t="s">
        <v>24</v>
      </c>
      <c r="M23" s="509"/>
      <c r="N23" s="510"/>
      <c r="O23" s="184"/>
      <c r="P23" s="183"/>
      <c r="Q23" s="382"/>
      <c r="R23" s="183"/>
      <c r="S23" s="67"/>
      <c r="T23" s="67"/>
    </row>
    <row r="24" spans="1:20" ht="15" customHeight="1" thickBot="1" x14ac:dyDescent="0.35">
      <c r="A24" s="134">
        <v>12</v>
      </c>
      <c r="B24" s="121" t="s">
        <v>105</v>
      </c>
      <c r="C24" s="144" t="s">
        <v>222</v>
      </c>
      <c r="D24" s="143" t="s">
        <v>15</v>
      </c>
      <c r="E24" s="117">
        <v>2</v>
      </c>
      <c r="F24" s="113">
        <v>2</v>
      </c>
      <c r="G24" s="108"/>
      <c r="H24" s="108"/>
      <c r="I24" s="108"/>
      <c r="J24" s="108"/>
      <c r="K24" s="108"/>
      <c r="L24" s="508" t="s">
        <v>24</v>
      </c>
      <c r="M24" s="509"/>
      <c r="N24" s="510"/>
      <c r="O24" s="184"/>
      <c r="P24" s="183"/>
      <c r="Q24" s="382"/>
      <c r="R24" s="183"/>
      <c r="S24" s="67"/>
      <c r="T24" s="67"/>
    </row>
    <row r="25" spans="1:20" ht="15" customHeight="1" thickBot="1" x14ac:dyDescent="0.35">
      <c r="A25" s="82">
        <v>13</v>
      </c>
      <c r="B25" s="121" t="s">
        <v>106</v>
      </c>
      <c r="C25" s="144" t="s">
        <v>223</v>
      </c>
      <c r="D25" s="143" t="s">
        <v>15</v>
      </c>
      <c r="E25" s="117">
        <v>2</v>
      </c>
      <c r="F25" s="113"/>
      <c r="G25" s="108">
        <v>2</v>
      </c>
      <c r="H25" s="108"/>
      <c r="I25" s="108"/>
      <c r="J25" s="129">
        <f t="shared" si="6"/>
        <v>28</v>
      </c>
      <c r="K25" s="129">
        <f t="shared" si="7"/>
        <v>22</v>
      </c>
      <c r="L25" s="508" t="s">
        <v>24</v>
      </c>
      <c r="M25" s="509"/>
      <c r="N25" s="510"/>
      <c r="O25" s="184"/>
      <c r="P25" s="183"/>
      <c r="Q25" s="382"/>
      <c r="R25" s="185"/>
      <c r="S25" s="68"/>
      <c r="T25" s="68"/>
    </row>
    <row r="26" spans="1:20" ht="15" customHeight="1" thickBot="1" x14ac:dyDescent="0.35">
      <c r="A26" s="83">
        <v>14</v>
      </c>
      <c r="B26" s="121" t="s">
        <v>107</v>
      </c>
      <c r="C26" s="144" t="s">
        <v>30</v>
      </c>
      <c r="D26" s="145" t="s">
        <v>15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si="6"/>
        <v>56</v>
      </c>
      <c r="K26" s="129">
        <f t="shared" si="7"/>
        <v>69</v>
      </c>
      <c r="L26" s="508" t="s">
        <v>23</v>
      </c>
      <c r="M26" s="509"/>
      <c r="N26" s="510"/>
      <c r="O26" s="184"/>
      <c r="P26" s="183"/>
      <c r="Q26" s="382"/>
      <c r="R26" s="185"/>
      <c r="S26" s="68"/>
      <c r="T26" s="68"/>
    </row>
    <row r="27" spans="1:20" ht="15.75" customHeight="1" thickBot="1" x14ac:dyDescent="0.35">
      <c r="A27" s="134">
        <v>15</v>
      </c>
      <c r="B27" s="109" t="s">
        <v>108</v>
      </c>
      <c r="C27" s="144" t="s">
        <v>31</v>
      </c>
      <c r="D27" s="466" t="s">
        <v>380</v>
      </c>
      <c r="E27" s="118">
        <v>3</v>
      </c>
      <c r="F27" s="118"/>
      <c r="G27" s="118"/>
      <c r="H27" s="118"/>
      <c r="I27" s="118"/>
      <c r="J27" s="532" t="s">
        <v>387</v>
      </c>
      <c r="K27" s="533"/>
      <c r="L27" s="508" t="s">
        <v>24</v>
      </c>
      <c r="M27" s="509"/>
      <c r="N27" s="510"/>
      <c r="O27" s="184"/>
      <c r="P27" s="183"/>
      <c r="Q27" s="382"/>
      <c r="R27" s="183"/>
      <c r="S27" s="67"/>
      <c r="T27" s="6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s">
        <v>33</v>
      </c>
      <c r="D29" s="498">
        <f>SUM(F9:I16)</f>
        <v>23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25</v>
      </c>
      <c r="Q29" s="168">
        <f>SUM(P22, Q22, R22)</f>
        <v>25</v>
      </c>
      <c r="R29" s="21"/>
      <c r="S29" s="21"/>
      <c r="T29" s="21"/>
    </row>
    <row r="30" spans="1:20" ht="15.75" customHeight="1" x14ac:dyDescent="0.3">
      <c r="B30" s="496"/>
      <c r="C30" s="34" t="s">
        <v>34</v>
      </c>
      <c r="D30" s="501">
        <f>SUM(F18:I19)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s">
        <v>35</v>
      </c>
      <c r="D31" s="504">
        <f>SUM(F23:I27)</f>
        <v>10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s">
        <v>39</v>
      </c>
      <c r="C34" s="490"/>
      <c r="D34" s="491" t="s">
        <v>71</v>
      </c>
      <c r="E34" s="491"/>
      <c r="F34" s="491"/>
      <c r="G34" s="491"/>
      <c r="H34" s="491"/>
      <c r="I34" s="491"/>
      <c r="J34" s="492" t="s">
        <v>72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A52" s="493" t="s">
        <v>60</v>
      </c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</row>
    <row r="53" spans="1:13" ht="15" customHeight="1" x14ac:dyDescent="0.3">
      <c r="A53" s="494" t="s">
        <v>40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488"/>
      <c r="F57" s="488"/>
      <c r="G57" s="488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488"/>
      <c r="F58" s="488"/>
      <c r="G58" s="488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C3:G4 D2 K1:L2 A27:B27 D19:XFD19 D34 J34 C23:XFD25 A18:A19 A16:D16 F16:N16 A23:A26 A9:N15 P9:XFD16 D18:N18 P18:XFD18" name="Editabil"/>
    <protectedRange sqref="E16" name="Editabil_1"/>
    <protectedRange sqref="B18:B19" name="Editabil_2"/>
    <protectedRange sqref="B23:B26" name="Editabil_3"/>
    <protectedRange sqref="O9:O16 O18" name="Editabil_4"/>
    <protectedRange sqref="C18:C19" name="Editabil_5"/>
  </protectedRanges>
  <mergeCells count="63">
    <mergeCell ref="A8:N8"/>
    <mergeCell ref="L9:N9"/>
    <mergeCell ref="C4:G4"/>
    <mergeCell ref="K4:L4"/>
    <mergeCell ref="F6:I6"/>
    <mergeCell ref="J6:K6"/>
    <mergeCell ref="L6:N7"/>
    <mergeCell ref="A6:A7"/>
    <mergeCell ref="B6:B7"/>
    <mergeCell ref="C6:C7"/>
    <mergeCell ref="D6:D7"/>
    <mergeCell ref="E6:E7"/>
    <mergeCell ref="C3:G3"/>
    <mergeCell ref="K3:L3"/>
    <mergeCell ref="D1:H1"/>
    <mergeCell ref="K1:L1"/>
    <mergeCell ref="B2:C2"/>
    <mergeCell ref="D2:H2"/>
    <mergeCell ref="K2:L2"/>
    <mergeCell ref="L10:N10"/>
    <mergeCell ref="L11:N11"/>
    <mergeCell ref="L12:N12"/>
    <mergeCell ref="L14:N14"/>
    <mergeCell ref="L15:N15"/>
    <mergeCell ref="L13:N13"/>
    <mergeCell ref="L16:N16"/>
    <mergeCell ref="A17:N17"/>
    <mergeCell ref="D18:D19"/>
    <mergeCell ref="E18:E19"/>
    <mergeCell ref="F18:F19"/>
    <mergeCell ref="G18:G19"/>
    <mergeCell ref="H18:H19"/>
    <mergeCell ref="I18:I19"/>
    <mergeCell ref="L27:N27"/>
    <mergeCell ref="J18:J19"/>
    <mergeCell ref="K18:K19"/>
    <mergeCell ref="L18:N19"/>
    <mergeCell ref="A22:N22"/>
    <mergeCell ref="L23:N23"/>
    <mergeCell ref="L24:N24"/>
    <mergeCell ref="L25:N25"/>
    <mergeCell ref="L26:N26"/>
    <mergeCell ref="A20:C21"/>
    <mergeCell ref="E20:E21"/>
    <mergeCell ref="J20:J21"/>
    <mergeCell ref="K20:K21"/>
    <mergeCell ref="M20:N20"/>
    <mergeCell ref="M21:N21"/>
    <mergeCell ref="J27:K27"/>
    <mergeCell ref="B29:B31"/>
    <mergeCell ref="D29:M29"/>
    <mergeCell ref="D30:M30"/>
    <mergeCell ref="D31:M31"/>
    <mergeCell ref="E33:F33"/>
    <mergeCell ref="J33:M33"/>
    <mergeCell ref="E57:G57"/>
    <mergeCell ref="E58:G58"/>
    <mergeCell ref="R33:T33"/>
    <mergeCell ref="B34:C34"/>
    <mergeCell ref="D34:I34"/>
    <mergeCell ref="J34:M34"/>
    <mergeCell ref="A52:M52"/>
    <mergeCell ref="A53:M53"/>
  </mergeCells>
  <conditionalFormatting sqref="D1:D7 D9:D16 D18 D20:D21 D23:D49">
    <cfRule type="cellIs" dxfId="608" priority="1" stopIfTrue="1" operator="equal">
      <formula>"DI"</formula>
    </cfRule>
    <cfRule type="cellIs" dxfId="607" priority="2" stopIfTrue="1" operator="equal">
      <formula>"DJ"</formula>
    </cfRule>
    <cfRule type="cellIs" dxfId="606" priority="3" stopIfTrue="1" operator="equal">
      <formula>"DM"</formula>
    </cfRule>
    <cfRule type="cellIs" dxfId="605" priority="4" stopIfTrue="1" operator="equal">
      <formula>"D"</formula>
    </cfRule>
    <cfRule type="cellIs" dxfId="604" priority="5" operator="equal">
      <formula>"SI"</formula>
    </cfRule>
    <cfRule type="cellIs" dxfId="603" priority="6" operator="equal">
      <formula>"SJ"</formula>
    </cfRule>
    <cfRule type="cellIs" dxfId="602" priority="7" operator="equal">
      <formula>"SM"</formula>
    </cfRule>
    <cfRule type="cellIs" dxfId="601" priority="8" operator="equal">
      <formula>"S"</formula>
    </cfRule>
    <cfRule type="cellIs" dxfId="600" priority="9" operator="equal">
      <formula>"C"</formula>
    </cfRule>
    <cfRule type="cellIs" dxfId="599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5" max="12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D11F-5D0F-42D6-A301-CAD60D330F3F}">
  <dimension ref="A1:T63"/>
  <sheetViews>
    <sheetView zoomScaleNormal="100" zoomScaleSheetLayoutView="70" workbookViewId="0">
      <selection activeCell="F20" sqref="F2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9.77734375" customWidth="1"/>
    <col min="11" max="11" width="10.44140625" customWidth="1"/>
    <col min="12" max="13" width="4.6640625" style="6" customWidth="1"/>
    <col min="14" max="14" width="2.109375" customWidth="1"/>
    <col min="17" max="17" width="11.4414062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s">
        <v>378</v>
      </c>
      <c r="E2" s="488"/>
      <c r="F2" s="488"/>
      <c r="G2" s="488"/>
      <c r="H2" s="488"/>
      <c r="J2" s="8" t="s">
        <v>1</v>
      </c>
      <c r="K2" s="490" t="s">
        <v>57</v>
      </c>
      <c r="L2" s="490"/>
      <c r="P2" s="67"/>
      <c r="Q2" s="67"/>
      <c r="R2" s="67"/>
      <c r="S2" s="67"/>
      <c r="T2" s="67"/>
    </row>
    <row r="3" spans="1:20" ht="14.4" customHeight="1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41</v>
      </c>
      <c r="L3" s="490"/>
      <c r="P3" s="67"/>
      <c r="Q3" s="67"/>
      <c r="R3" s="67"/>
      <c r="S3" s="67"/>
      <c r="T3" s="67"/>
    </row>
    <row r="4" spans="1:20" ht="14.4" customHeight="1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41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68" t="s">
        <v>7</v>
      </c>
      <c r="B6" s="499" t="s">
        <v>8</v>
      </c>
      <c r="C6" s="499" t="s">
        <v>9</v>
      </c>
      <c r="D6" s="499" t="s">
        <v>10</v>
      </c>
      <c r="E6" s="570" t="s">
        <v>11</v>
      </c>
      <c r="F6" s="499" t="s">
        <v>12</v>
      </c>
      <c r="G6" s="499"/>
      <c r="H6" s="499"/>
      <c r="I6" s="499"/>
      <c r="J6" s="499" t="s">
        <v>13</v>
      </c>
      <c r="K6" s="572"/>
      <c r="L6" s="573" t="s">
        <v>14</v>
      </c>
      <c r="M6" s="574"/>
      <c r="N6" s="575"/>
      <c r="P6" s="67"/>
      <c r="Q6" s="67"/>
      <c r="R6" s="67"/>
      <c r="S6" s="67"/>
      <c r="T6" s="67"/>
    </row>
    <row r="7" spans="1:20" ht="28.8" customHeight="1" thickBot="1" x14ac:dyDescent="0.35">
      <c r="A7" s="730"/>
      <c r="B7" s="724"/>
      <c r="C7" s="724"/>
      <c r="D7" s="724"/>
      <c r="E7" s="731"/>
      <c r="F7" s="445" t="s">
        <v>15</v>
      </c>
      <c r="G7" s="445" t="s">
        <v>16</v>
      </c>
      <c r="H7" s="445" t="s">
        <v>17</v>
      </c>
      <c r="I7" s="445" t="s">
        <v>18</v>
      </c>
      <c r="J7" s="403" t="s">
        <v>385</v>
      </c>
      <c r="K7" s="415" t="s">
        <v>386</v>
      </c>
      <c r="L7" s="576"/>
      <c r="M7" s="577"/>
      <c r="N7" s="578"/>
      <c r="P7" s="67"/>
      <c r="Q7" s="67"/>
      <c r="R7" s="67"/>
      <c r="S7" s="67"/>
      <c r="T7" s="67"/>
    </row>
    <row r="8" spans="1:20" ht="15" customHeight="1" thickBot="1" x14ac:dyDescent="0.35">
      <c r="A8" s="579" t="s">
        <v>21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74"/>
      <c r="M8" s="574"/>
      <c r="N8" s="575"/>
      <c r="P8" s="67"/>
      <c r="Q8" s="67"/>
      <c r="R8" s="67"/>
      <c r="S8" s="67"/>
      <c r="T8" s="67"/>
    </row>
    <row r="9" spans="1:20" s="120" customFormat="1" ht="15" hidden="1" customHeight="1" thickBot="1" x14ac:dyDescent="0.35">
      <c r="A9" s="87">
        <v>1</v>
      </c>
      <c r="B9" s="111" t="s">
        <v>144</v>
      </c>
      <c r="C9" s="88" t="s">
        <v>220</v>
      </c>
      <c r="D9" s="117" t="s">
        <v>22</v>
      </c>
      <c r="E9" s="449"/>
      <c r="F9" s="113"/>
      <c r="G9" s="108"/>
      <c r="H9" s="108"/>
      <c r="I9" s="108"/>
      <c r="J9" s="108"/>
      <c r="K9" s="108"/>
      <c r="L9" s="508"/>
      <c r="M9" s="509"/>
      <c r="N9" s="510"/>
      <c r="O9">
        <f t="shared" ref="O9:O15" si="0">SUM(F9:I9)</f>
        <v>0</v>
      </c>
      <c r="P9" s="67"/>
      <c r="Q9" s="67"/>
      <c r="R9" s="67"/>
      <c r="S9" s="154"/>
      <c r="T9" s="154"/>
    </row>
    <row r="10" spans="1:20" s="164" customFormat="1" ht="15" customHeight="1" thickBot="1" x14ac:dyDescent="0.35">
      <c r="A10" s="83">
        <v>2</v>
      </c>
      <c r="B10" s="121" t="s">
        <v>145</v>
      </c>
      <c r="C10" s="169" t="s">
        <v>376</v>
      </c>
      <c r="D10" s="130" t="s">
        <v>16</v>
      </c>
      <c r="E10" s="450">
        <v>4</v>
      </c>
      <c r="F10" s="123">
        <v>2</v>
      </c>
      <c r="G10" s="129">
        <v>1</v>
      </c>
      <c r="H10" s="129"/>
      <c r="I10" s="129"/>
      <c r="J10" s="129">
        <f>SUM(F10:I10)*14</f>
        <v>42</v>
      </c>
      <c r="K10" s="129">
        <f>E10*25-J10</f>
        <v>58</v>
      </c>
      <c r="L10" s="508" t="s">
        <v>23</v>
      </c>
      <c r="M10" s="509"/>
      <c r="N10" s="510"/>
      <c r="O10">
        <f t="shared" si="0"/>
        <v>3</v>
      </c>
      <c r="P10" s="67"/>
      <c r="Q10" s="67"/>
      <c r="R10" s="67"/>
      <c r="S10" s="165"/>
      <c r="T10" s="165"/>
    </row>
    <row r="11" spans="1:20" s="164" customFormat="1" ht="15" customHeight="1" thickBot="1" x14ac:dyDescent="0.35">
      <c r="A11" s="83">
        <v>3</v>
      </c>
      <c r="B11" s="121" t="s">
        <v>146</v>
      </c>
      <c r="C11" s="169" t="s">
        <v>77</v>
      </c>
      <c r="D11" s="130" t="s">
        <v>16</v>
      </c>
      <c r="E11" s="450">
        <v>5</v>
      </c>
      <c r="F11" s="123">
        <v>2</v>
      </c>
      <c r="G11" s="129">
        <v>1</v>
      </c>
      <c r="H11" s="129"/>
      <c r="I11" s="129"/>
      <c r="J11" s="129">
        <f>SUM(F11:I11)*14</f>
        <v>42</v>
      </c>
      <c r="K11" s="129">
        <f>E11*25-J11</f>
        <v>83</v>
      </c>
      <c r="L11" s="508" t="s">
        <v>23</v>
      </c>
      <c r="M11" s="509"/>
      <c r="N11" s="510"/>
      <c r="O11">
        <f t="shared" si="0"/>
        <v>3</v>
      </c>
      <c r="P11" s="67"/>
      <c r="Q11" s="67"/>
      <c r="R11" s="67"/>
      <c r="S11" s="165"/>
      <c r="T11" s="165"/>
    </row>
    <row r="12" spans="1:20" s="164" customFormat="1" ht="29.4" thickBot="1" x14ac:dyDescent="0.35">
      <c r="A12" s="83">
        <v>4</v>
      </c>
      <c r="B12" s="121" t="s">
        <v>147</v>
      </c>
      <c r="C12" s="169" t="s">
        <v>219</v>
      </c>
      <c r="D12" s="130" t="s">
        <v>16</v>
      </c>
      <c r="E12" s="450">
        <v>5</v>
      </c>
      <c r="F12" s="123"/>
      <c r="G12" s="129">
        <v>4</v>
      </c>
      <c r="H12" s="129"/>
      <c r="I12" s="129"/>
      <c r="J12" s="129">
        <f t="shared" ref="J12:J15" si="1">SUM(F12:I12)*14</f>
        <v>56</v>
      </c>
      <c r="K12" s="129">
        <f t="shared" ref="K12:K15" si="2">E12*25-J12</f>
        <v>69</v>
      </c>
      <c r="L12" s="508" t="s">
        <v>23</v>
      </c>
      <c r="M12" s="509"/>
      <c r="N12" s="510"/>
      <c r="O12">
        <f t="shared" si="0"/>
        <v>4</v>
      </c>
      <c r="P12" s="67"/>
      <c r="Q12" s="67"/>
      <c r="R12" s="67"/>
      <c r="S12" s="165"/>
      <c r="T12" s="165"/>
    </row>
    <row r="13" spans="1:20" s="119" customFormat="1" ht="15.6" customHeight="1" thickBot="1" x14ac:dyDescent="0.35">
      <c r="A13" s="83">
        <v>5</v>
      </c>
      <c r="B13" s="121" t="s">
        <v>148</v>
      </c>
      <c r="C13" s="169" t="s">
        <v>362</v>
      </c>
      <c r="D13" s="130" t="s">
        <v>16</v>
      </c>
      <c r="E13" s="450">
        <v>4</v>
      </c>
      <c r="F13" s="123">
        <v>2</v>
      </c>
      <c r="G13" s="129">
        <v>1</v>
      </c>
      <c r="H13" s="129"/>
      <c r="I13" s="129"/>
      <c r="J13" s="129">
        <f t="shared" si="1"/>
        <v>42</v>
      </c>
      <c r="K13" s="129">
        <f t="shared" si="2"/>
        <v>58</v>
      </c>
      <c r="L13" s="508" t="s">
        <v>23</v>
      </c>
      <c r="M13" s="509"/>
      <c r="N13" s="510"/>
      <c r="O13">
        <f t="shared" si="0"/>
        <v>3</v>
      </c>
      <c r="P13" s="67"/>
      <c r="Q13" s="67"/>
      <c r="R13" s="67"/>
      <c r="S13" s="155"/>
      <c r="T13" s="155"/>
    </row>
    <row r="14" spans="1:20" s="119" customFormat="1" ht="27.6" customHeight="1" thickBot="1" x14ac:dyDescent="0.35">
      <c r="A14" s="83">
        <v>6</v>
      </c>
      <c r="B14" s="121" t="s">
        <v>149</v>
      </c>
      <c r="C14" s="169" t="s">
        <v>269</v>
      </c>
      <c r="D14" s="130" t="s">
        <v>16</v>
      </c>
      <c r="E14" s="450">
        <v>5</v>
      </c>
      <c r="F14" s="123">
        <v>2</v>
      </c>
      <c r="G14" s="129">
        <v>1</v>
      </c>
      <c r="H14" s="129"/>
      <c r="I14" s="129"/>
      <c r="J14" s="129">
        <f t="shared" si="1"/>
        <v>42</v>
      </c>
      <c r="K14" s="129">
        <f t="shared" si="2"/>
        <v>83</v>
      </c>
      <c r="L14" s="508" t="s">
        <v>23</v>
      </c>
      <c r="M14" s="509"/>
      <c r="N14" s="510"/>
      <c r="O14">
        <f t="shared" si="0"/>
        <v>3</v>
      </c>
      <c r="P14" s="67"/>
      <c r="Q14" s="67"/>
      <c r="R14" s="67"/>
      <c r="S14" s="155"/>
      <c r="T14" s="155"/>
    </row>
    <row r="15" spans="1:20" s="119" customFormat="1" ht="36.6" customHeight="1" thickBot="1" x14ac:dyDescent="0.35">
      <c r="A15" s="83">
        <v>7</v>
      </c>
      <c r="B15" s="121" t="s">
        <v>150</v>
      </c>
      <c r="C15" s="169" t="s">
        <v>270</v>
      </c>
      <c r="D15" s="130" t="s">
        <v>16</v>
      </c>
      <c r="E15" s="450">
        <v>5</v>
      </c>
      <c r="F15" s="123"/>
      <c r="G15" s="129">
        <v>4</v>
      </c>
      <c r="H15" s="129"/>
      <c r="I15" s="129"/>
      <c r="J15" s="129">
        <f t="shared" si="1"/>
        <v>56</v>
      </c>
      <c r="K15" s="129">
        <f t="shared" si="2"/>
        <v>69</v>
      </c>
      <c r="L15" s="508" t="s">
        <v>23</v>
      </c>
      <c r="M15" s="509"/>
      <c r="N15" s="510"/>
      <c r="O15">
        <f t="shared" si="0"/>
        <v>4</v>
      </c>
      <c r="P15" s="67"/>
      <c r="Q15" s="67"/>
      <c r="R15" s="67"/>
      <c r="S15" s="155"/>
      <c r="T15" s="155"/>
    </row>
    <row r="16" spans="1:20" ht="14.4" customHeight="1" thickBot="1" x14ac:dyDescent="0.35">
      <c r="A16" s="555" t="s">
        <v>58</v>
      </c>
      <c r="B16" s="556"/>
      <c r="C16" s="556"/>
      <c r="D16" s="556"/>
      <c r="E16" s="556"/>
      <c r="F16" s="556"/>
      <c r="G16" s="556"/>
      <c r="H16" s="556"/>
      <c r="I16" s="556"/>
      <c r="J16" s="556"/>
      <c r="K16" s="556"/>
      <c r="L16" s="566"/>
      <c r="M16" s="566"/>
      <c r="N16" s="567"/>
      <c r="P16" s="67"/>
      <c r="Q16" s="67"/>
      <c r="R16" s="67"/>
      <c r="S16" s="67"/>
      <c r="T16" s="67"/>
    </row>
    <row r="17" spans="1:20" s="120" customFormat="1" ht="15" customHeight="1" x14ac:dyDescent="0.3">
      <c r="A17" s="87">
        <v>9</v>
      </c>
      <c r="B17" s="111" t="s">
        <v>152</v>
      </c>
      <c r="C17" s="451" t="s">
        <v>369</v>
      </c>
      <c r="D17" s="536" t="s">
        <v>22</v>
      </c>
      <c r="E17" s="756">
        <v>2</v>
      </c>
      <c r="F17" s="652">
        <v>1</v>
      </c>
      <c r="G17" s="629">
        <v>1</v>
      </c>
      <c r="H17" s="629"/>
      <c r="I17" s="629"/>
      <c r="J17" s="629">
        <f t="shared" ref="J17" si="3">SUM(F17:I17)*14</f>
        <v>28</v>
      </c>
      <c r="K17" s="629">
        <f t="shared" ref="K17" si="4">E17*25-J17</f>
        <v>22</v>
      </c>
      <c r="L17" s="513" t="s">
        <v>24</v>
      </c>
      <c r="M17" s="514"/>
      <c r="N17" s="515"/>
      <c r="O17">
        <f t="shared" ref="O17" si="5">SUM(F17:I17)</f>
        <v>2</v>
      </c>
      <c r="P17" s="67"/>
      <c r="Q17" s="67"/>
      <c r="R17" s="67"/>
      <c r="S17" s="154"/>
      <c r="T17" s="154"/>
    </row>
    <row r="18" spans="1:20" s="120" customFormat="1" ht="29.4" customHeight="1" thickBot="1" x14ac:dyDescent="0.35">
      <c r="A18" s="134">
        <v>10</v>
      </c>
      <c r="B18" s="121" t="s">
        <v>153</v>
      </c>
      <c r="C18" s="433" t="s">
        <v>372</v>
      </c>
      <c r="D18" s="537"/>
      <c r="E18" s="655"/>
      <c r="F18" s="757"/>
      <c r="G18" s="752"/>
      <c r="H18" s="752"/>
      <c r="I18" s="752"/>
      <c r="J18" s="752"/>
      <c r="K18" s="752"/>
      <c r="L18" s="516"/>
      <c r="M18" s="517"/>
      <c r="N18" s="628"/>
      <c r="O18"/>
      <c r="P18" s="67"/>
      <c r="Q18" s="67"/>
      <c r="R18" s="67"/>
      <c r="S18" s="154"/>
      <c r="T18" s="154"/>
    </row>
    <row r="19" spans="1:20" x14ac:dyDescent="0.3">
      <c r="A19" s="753" t="s">
        <v>25</v>
      </c>
      <c r="B19" s="566"/>
      <c r="C19" s="566"/>
      <c r="D19" s="136" t="s">
        <v>26</v>
      </c>
      <c r="E19" s="560">
        <f t="shared" ref="E19:K19" si="6">SUM(E9:E18)</f>
        <v>30</v>
      </c>
      <c r="F19" s="248">
        <f t="shared" si="6"/>
        <v>9</v>
      </c>
      <c r="G19" s="138">
        <f t="shared" si="6"/>
        <v>13</v>
      </c>
      <c r="H19" s="138">
        <f t="shared" si="6"/>
        <v>0</v>
      </c>
      <c r="I19" s="138">
        <f t="shared" si="6"/>
        <v>0</v>
      </c>
      <c r="J19" s="562">
        <f t="shared" si="6"/>
        <v>308</v>
      </c>
      <c r="K19" s="562">
        <f t="shared" si="6"/>
        <v>442</v>
      </c>
      <c r="L19" s="138" t="s">
        <v>27</v>
      </c>
      <c r="M19" s="754" t="s">
        <v>28</v>
      </c>
      <c r="N19" s="755"/>
      <c r="P19" s="67"/>
      <c r="Q19" s="67"/>
      <c r="R19" s="67"/>
      <c r="S19" s="67"/>
      <c r="T19" s="67"/>
    </row>
    <row r="20" spans="1:20" ht="15" thickBot="1" x14ac:dyDescent="0.35">
      <c r="A20" s="558"/>
      <c r="B20" s="559"/>
      <c r="C20" s="559"/>
      <c r="D20" s="139" t="s">
        <v>29</v>
      </c>
      <c r="E20" s="561"/>
      <c r="F20" s="140">
        <f>COUNT(F9:F18)</f>
        <v>5</v>
      </c>
      <c r="G20" s="141">
        <f>COUNT(G9:G18)</f>
        <v>7</v>
      </c>
      <c r="H20" s="141">
        <f>COUNT(H9:H18)</f>
        <v>0</v>
      </c>
      <c r="I20" s="141">
        <f>COUNT(I9:I18)</f>
        <v>0</v>
      </c>
      <c r="J20" s="563"/>
      <c r="K20" s="563"/>
      <c r="L20" s="133">
        <f>COUNTIF(L1:L19,"=E")</f>
        <v>6</v>
      </c>
      <c r="M20" s="530">
        <f>COUNTIF(L1:L19,"=V")</f>
        <v>1</v>
      </c>
      <c r="N20" s="649"/>
      <c r="P20" s="67"/>
      <c r="Q20" s="67"/>
      <c r="R20" s="67"/>
      <c r="S20" s="67"/>
      <c r="T20" s="67"/>
    </row>
    <row r="21" spans="1:20" ht="15" customHeight="1" thickBot="1" x14ac:dyDescent="0.35">
      <c r="A21" s="555" t="s">
        <v>59</v>
      </c>
      <c r="B21" s="556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7"/>
      <c r="P21" s="67" t="s">
        <v>319</v>
      </c>
      <c r="Q21" s="67" t="s">
        <v>321</v>
      </c>
      <c r="R21" s="67" t="s">
        <v>320</v>
      </c>
      <c r="S21" s="13"/>
      <c r="T21" s="67"/>
    </row>
    <row r="22" spans="1:20" ht="15" customHeight="1" thickBot="1" x14ac:dyDescent="0.35">
      <c r="A22" s="87">
        <v>11</v>
      </c>
      <c r="B22" s="210" t="s">
        <v>154</v>
      </c>
      <c r="C22" s="88" t="s">
        <v>230</v>
      </c>
      <c r="D22" s="143" t="s">
        <v>15</v>
      </c>
      <c r="E22" s="117">
        <v>2</v>
      </c>
      <c r="F22" s="113">
        <v>2</v>
      </c>
      <c r="G22" s="108"/>
      <c r="H22" s="108"/>
      <c r="I22" s="108"/>
      <c r="J22" s="108">
        <f t="shared" ref="J22:J24" si="7">SUM(F22:I22)*14</f>
        <v>28</v>
      </c>
      <c r="K22" s="108">
        <f t="shared" ref="K22:K26" si="8">E22*25-J22</f>
        <v>22</v>
      </c>
      <c r="L22" s="508" t="s">
        <v>24</v>
      </c>
      <c r="M22" s="509"/>
      <c r="N22" s="510"/>
      <c r="P22" s="67">
        <f>SUM(O10:O12)</f>
        <v>10</v>
      </c>
      <c r="Q22" s="67">
        <f>SUM(O13:O15)</f>
        <v>10</v>
      </c>
      <c r="R22" s="67">
        <f>SUM(O17)</f>
        <v>2</v>
      </c>
      <c r="S22" s="13"/>
      <c r="T22" s="68"/>
    </row>
    <row r="23" spans="1:20" ht="15" customHeight="1" thickBot="1" x14ac:dyDescent="0.35">
      <c r="A23" s="82">
        <v>12</v>
      </c>
      <c r="B23" s="109" t="s">
        <v>155</v>
      </c>
      <c r="C23" s="169" t="s">
        <v>231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29">
        <f t="shared" si="7"/>
        <v>28</v>
      </c>
      <c r="K23" s="129">
        <f t="shared" si="8"/>
        <v>22</v>
      </c>
      <c r="L23" s="508" t="s">
        <v>24</v>
      </c>
      <c r="M23" s="509"/>
      <c r="N23" s="510"/>
      <c r="P23" s="13"/>
      <c r="Q23" s="12"/>
      <c r="R23" s="21"/>
      <c r="S23" s="21"/>
      <c r="T23" s="67"/>
    </row>
    <row r="24" spans="1:20" ht="15" customHeight="1" thickBot="1" x14ac:dyDescent="0.35">
      <c r="A24" s="87">
        <v>13</v>
      </c>
      <c r="B24" s="109" t="s">
        <v>156</v>
      </c>
      <c r="C24" s="169" t="s">
        <v>232</v>
      </c>
      <c r="D24" s="143" t="s">
        <v>15</v>
      </c>
      <c r="E24" s="117">
        <v>2</v>
      </c>
      <c r="F24" s="113"/>
      <c r="G24" s="108">
        <v>2</v>
      </c>
      <c r="H24" s="108"/>
      <c r="I24" s="108"/>
      <c r="J24" s="129">
        <f t="shared" si="7"/>
        <v>28</v>
      </c>
      <c r="K24" s="129">
        <f t="shared" si="8"/>
        <v>22</v>
      </c>
      <c r="L24" s="508" t="s">
        <v>24</v>
      </c>
      <c r="M24" s="509"/>
      <c r="N24" s="510"/>
      <c r="P24" s="13"/>
      <c r="Q24" s="12"/>
      <c r="R24" s="13"/>
      <c r="S24" s="13"/>
      <c r="T24" s="68"/>
    </row>
    <row r="25" spans="1:20" ht="15" customHeight="1" x14ac:dyDescent="0.3">
      <c r="A25" s="87"/>
      <c r="B25" s="110" t="s">
        <v>396</v>
      </c>
      <c r="C25" s="170" t="s">
        <v>214</v>
      </c>
      <c r="D25" s="143" t="s">
        <v>15</v>
      </c>
      <c r="E25" s="117">
        <v>3</v>
      </c>
      <c r="F25" s="113"/>
      <c r="G25" s="108">
        <v>1</v>
      </c>
      <c r="H25" s="108"/>
      <c r="I25" s="108"/>
      <c r="J25" s="129">
        <f t="shared" ref="J25" si="9">SUM(F25:I25)*14</f>
        <v>14</v>
      </c>
      <c r="K25" s="129">
        <f t="shared" ref="K25" si="10">E25*25-J25</f>
        <v>61</v>
      </c>
      <c r="L25" s="508" t="s">
        <v>24</v>
      </c>
      <c r="M25" s="509"/>
      <c r="N25" s="510"/>
      <c r="P25" s="13"/>
      <c r="Q25" s="12"/>
      <c r="R25" s="13"/>
      <c r="S25" s="13"/>
      <c r="T25" s="68"/>
    </row>
    <row r="26" spans="1:20" ht="15" customHeight="1" x14ac:dyDescent="0.3">
      <c r="A26" s="83">
        <v>14</v>
      </c>
      <c r="B26" s="129" t="s">
        <v>157</v>
      </c>
      <c r="C26" s="169" t="s">
        <v>78</v>
      </c>
      <c r="D26" s="145" t="s">
        <v>15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ref="J26" si="11">SUM(F26:I26)*14</f>
        <v>56</v>
      </c>
      <c r="K26" s="129">
        <f t="shared" si="8"/>
        <v>69</v>
      </c>
      <c r="L26" s="508" t="s">
        <v>23</v>
      </c>
      <c r="M26" s="509"/>
      <c r="N26" s="510"/>
      <c r="P26" s="13"/>
      <c r="Q26" s="12"/>
      <c r="R26" s="13"/>
      <c r="S26" s="13"/>
      <c r="T26" s="67"/>
    </row>
    <row r="27" spans="1:20" ht="15.75" customHeight="1" thickBot="1" x14ac:dyDescent="0.35">
      <c r="A27" s="134">
        <v>15</v>
      </c>
      <c r="B27" s="109" t="s">
        <v>158</v>
      </c>
      <c r="C27" s="172" t="s">
        <v>47</v>
      </c>
      <c r="D27" s="479" t="s">
        <v>380</v>
      </c>
      <c r="E27" s="118">
        <v>3</v>
      </c>
      <c r="F27" s="553"/>
      <c r="G27" s="554"/>
      <c r="H27" s="554"/>
      <c r="I27" s="533"/>
      <c r="J27" s="532" t="s">
        <v>387</v>
      </c>
      <c r="K27" s="533"/>
      <c r="L27" s="508" t="s">
        <v>24</v>
      </c>
      <c r="M27" s="509"/>
      <c r="N27" s="510"/>
      <c r="P27" s="22"/>
      <c r="Q27" s="12"/>
      <c r="R27" s="21"/>
      <c r="S27" s="21"/>
      <c r="T27" s="6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s">
        <v>33</v>
      </c>
      <c r="D29" s="498">
        <f>SUM(F9:I15)</f>
        <v>20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22</v>
      </c>
      <c r="Q29" s="168">
        <f>SUM(P22, Q22, R22)</f>
        <v>22</v>
      </c>
      <c r="R29" s="21"/>
      <c r="S29" s="21"/>
      <c r="T29" s="21"/>
    </row>
    <row r="30" spans="1:20" ht="15.75" customHeight="1" x14ac:dyDescent="0.3">
      <c r="B30" s="496"/>
      <c r="C30" s="34" t="s">
        <v>34</v>
      </c>
      <c r="D30" s="501">
        <f>SUM(F17:I18)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s">
        <v>35</v>
      </c>
      <c r="D31" s="504">
        <f>SUM(F22:I27)</f>
        <v>11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s">
        <v>39</v>
      </c>
      <c r="C34" s="490"/>
      <c r="D34" s="491" t="s">
        <v>71</v>
      </c>
      <c r="E34" s="491"/>
      <c r="F34" s="491"/>
      <c r="G34" s="491"/>
      <c r="H34" s="491"/>
      <c r="I34" s="491"/>
      <c r="J34" s="492" t="s">
        <v>72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A51" s="493" t="s">
        <v>60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</row>
    <row r="52" spans="1:13" x14ac:dyDescent="0.3">
      <c r="A52" s="494" t="s">
        <v>40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494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488"/>
      <c r="F59" s="488"/>
      <c r="G59" s="488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488"/>
      <c r="F60" s="488"/>
      <c r="G60" s="488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N22:N25 P9:XFD15 A17:A18 A9:N9 A22:B27 T22:XFD25 P17:XFD18 A11:N15 A10:B10 D10:N10 C25" name="Editabil"/>
    <protectedRange sqref="C22:M24 D25:M25" name="Editabil_2"/>
    <protectedRange sqref="O9" name="Editabil_4"/>
    <protectedRange sqref="O10:O15" name="Editabil_4_1"/>
    <protectedRange sqref="O23:S23 O21:O22 S21:S22" name="Editabil_3"/>
    <protectedRange sqref="B18:O18 B17:N17" name="Editabil_5"/>
    <protectedRange sqref="O17" name="Editabil_4_1_1"/>
    <protectedRange sqref="C10" name="Editabil_6"/>
    <protectedRange sqref="C3:G4 D2 K1:L2" name="Editabil_5_1_2"/>
    <protectedRange sqref="D34 J34" name="Editabil_7"/>
  </protectedRanges>
  <mergeCells count="64">
    <mergeCell ref="A8:N8"/>
    <mergeCell ref="L9:N9"/>
    <mergeCell ref="C4:G4"/>
    <mergeCell ref="K4:L4"/>
    <mergeCell ref="F6:I6"/>
    <mergeCell ref="J6:K6"/>
    <mergeCell ref="L6:N7"/>
    <mergeCell ref="A6:A7"/>
    <mergeCell ref="B6:B7"/>
    <mergeCell ref="C6:C7"/>
    <mergeCell ref="D6:D7"/>
    <mergeCell ref="E6:E7"/>
    <mergeCell ref="C3:G3"/>
    <mergeCell ref="K3:L3"/>
    <mergeCell ref="D1:H1"/>
    <mergeCell ref="K1:L1"/>
    <mergeCell ref="B2:C2"/>
    <mergeCell ref="D2:H2"/>
    <mergeCell ref="K2:L2"/>
    <mergeCell ref="L10:N10"/>
    <mergeCell ref="L11:N11"/>
    <mergeCell ref="L12:N12"/>
    <mergeCell ref="L14:N14"/>
    <mergeCell ref="L15:N15"/>
    <mergeCell ref="L13:N13"/>
    <mergeCell ref="A16:N16"/>
    <mergeCell ref="D17:D18"/>
    <mergeCell ref="E17:E18"/>
    <mergeCell ref="F17:F18"/>
    <mergeCell ref="G17:G18"/>
    <mergeCell ref="H17:H18"/>
    <mergeCell ref="I17:I18"/>
    <mergeCell ref="L27:N27"/>
    <mergeCell ref="J17:J18"/>
    <mergeCell ref="K17:K18"/>
    <mergeCell ref="L17:N18"/>
    <mergeCell ref="A21:N21"/>
    <mergeCell ref="L22:N22"/>
    <mergeCell ref="L23:N23"/>
    <mergeCell ref="L24:N24"/>
    <mergeCell ref="L26:N26"/>
    <mergeCell ref="A19:C20"/>
    <mergeCell ref="E19:E20"/>
    <mergeCell ref="J19:J20"/>
    <mergeCell ref="K19:K20"/>
    <mergeCell ref="M19:N19"/>
    <mergeCell ref="M20:N20"/>
    <mergeCell ref="J27:K27"/>
    <mergeCell ref="L25:N25"/>
    <mergeCell ref="E59:G59"/>
    <mergeCell ref="E60:G60"/>
    <mergeCell ref="R33:T33"/>
    <mergeCell ref="B34:C34"/>
    <mergeCell ref="D34:I34"/>
    <mergeCell ref="J34:M34"/>
    <mergeCell ref="A51:M51"/>
    <mergeCell ref="A52:M52"/>
    <mergeCell ref="B29:B31"/>
    <mergeCell ref="D29:M29"/>
    <mergeCell ref="D30:M30"/>
    <mergeCell ref="D31:M31"/>
    <mergeCell ref="E33:F33"/>
    <mergeCell ref="J33:M33"/>
    <mergeCell ref="F27:I27"/>
  </mergeCells>
  <conditionalFormatting sqref="D1:D4">
    <cfRule type="cellIs" dxfId="357" priority="13" stopIfTrue="1" operator="equal">
      <formula>"DM"</formula>
    </cfRule>
    <cfRule type="cellIs" dxfId="356" priority="11" stopIfTrue="1" operator="equal">
      <formula>"DI"</formula>
    </cfRule>
    <cfRule type="cellIs" dxfId="355" priority="12" stopIfTrue="1" operator="equal">
      <formula>"DJ"</formula>
    </cfRule>
    <cfRule type="cellIs" dxfId="354" priority="14" stopIfTrue="1" operator="equal">
      <formula>"D"</formula>
    </cfRule>
  </conditionalFormatting>
  <conditionalFormatting sqref="D1:D7">
    <cfRule type="cellIs" dxfId="353" priority="15" operator="equal">
      <formula>"SI"</formula>
    </cfRule>
    <cfRule type="cellIs" dxfId="352" priority="16" operator="equal">
      <formula>"SJ"</formula>
    </cfRule>
    <cfRule type="cellIs" dxfId="351" priority="17" operator="equal">
      <formula>"SM"</formula>
    </cfRule>
    <cfRule type="cellIs" dxfId="350" priority="18" operator="equal">
      <formula>"S"</formula>
    </cfRule>
    <cfRule type="cellIs" dxfId="349" priority="19" operator="equal">
      <formula>"C"</formula>
    </cfRule>
    <cfRule type="cellIs" dxfId="348" priority="20" operator="equal">
      <formula>"F"</formula>
    </cfRule>
  </conditionalFormatting>
  <conditionalFormatting sqref="D5:D7 D9:D15">
    <cfRule type="cellIs" dxfId="347" priority="43" operator="equal">
      <formula>"DJ"</formula>
    </cfRule>
    <cfRule type="cellIs" dxfId="346" priority="42" operator="equal">
      <formula>"DM"</formula>
    </cfRule>
    <cfRule type="cellIs" dxfId="345" priority="41" operator="equal">
      <formula>"DI"</formula>
    </cfRule>
    <cfRule type="cellIs" dxfId="344" priority="44" operator="equal">
      <formula>"D"</formula>
    </cfRule>
  </conditionalFormatting>
  <conditionalFormatting sqref="D9:D15">
    <cfRule type="cellIs" dxfId="343" priority="49" operator="equal">
      <formula>"C"</formula>
    </cfRule>
    <cfRule type="cellIs" dxfId="342" priority="48" operator="equal">
      <formula>"S"</formula>
    </cfRule>
    <cfRule type="cellIs" dxfId="341" priority="47" operator="equal">
      <formula>"SJ"</formula>
    </cfRule>
    <cfRule type="cellIs" dxfId="340" priority="46" operator="equal">
      <formula>"SM"</formula>
    </cfRule>
    <cfRule type="cellIs" dxfId="339" priority="45" operator="equal">
      <formula>"SI"</formula>
    </cfRule>
    <cfRule type="cellIs" dxfId="338" priority="50" operator="equal">
      <formula>"F"</formula>
    </cfRule>
  </conditionalFormatting>
  <conditionalFormatting sqref="D17">
    <cfRule type="cellIs" dxfId="337" priority="21" operator="equal">
      <formula>"DI"</formula>
    </cfRule>
    <cfRule type="cellIs" dxfId="336" priority="22" operator="equal">
      <formula>"DM"</formula>
    </cfRule>
    <cfRule type="cellIs" dxfId="335" priority="23" operator="equal">
      <formula>"DJ"</formula>
    </cfRule>
    <cfRule type="cellIs" dxfId="334" priority="24" operator="equal">
      <formula>"D"</formula>
    </cfRule>
    <cfRule type="cellIs" dxfId="333" priority="25" operator="equal">
      <formula>"SI"</formula>
    </cfRule>
    <cfRule type="cellIs" dxfId="332" priority="26" operator="equal">
      <formula>"SM"</formula>
    </cfRule>
    <cfRule type="cellIs" dxfId="331" priority="27" operator="equal">
      <formula>"SJ"</formula>
    </cfRule>
    <cfRule type="cellIs" dxfId="330" priority="28" operator="equal">
      <formula>"S"</formula>
    </cfRule>
    <cfRule type="cellIs" dxfId="329" priority="29" operator="equal">
      <formula>"C"</formula>
    </cfRule>
    <cfRule type="cellIs" dxfId="328" priority="30" operator="equal">
      <formula>"F"</formula>
    </cfRule>
  </conditionalFormatting>
  <conditionalFormatting sqref="D19:D20 D22:D32 D35:D50">
    <cfRule type="cellIs" dxfId="327" priority="31" operator="equal">
      <formula>"DI"</formula>
    </cfRule>
    <cfRule type="cellIs" dxfId="326" priority="32" operator="equal">
      <formula>"DM"</formula>
    </cfRule>
    <cfRule type="cellIs" dxfId="325" priority="33" operator="equal">
      <formula>"DJ"</formula>
    </cfRule>
    <cfRule type="cellIs" dxfId="324" priority="34" operator="equal">
      <formula>"D"</formula>
    </cfRule>
  </conditionalFormatting>
  <conditionalFormatting sqref="D19:D20">
    <cfRule type="cellIs" dxfId="323" priority="35" operator="equal">
      <formula>"SI"</formula>
    </cfRule>
    <cfRule type="cellIs" dxfId="322" priority="36" operator="equal">
      <formula>"SM"</formula>
    </cfRule>
    <cfRule type="cellIs" dxfId="321" priority="37" operator="equal">
      <formula>"SJ"</formula>
    </cfRule>
    <cfRule type="cellIs" dxfId="320" priority="39" operator="equal">
      <formula>"C"</formula>
    </cfRule>
    <cfRule type="cellIs" dxfId="319" priority="40" operator="equal">
      <formula>"F"</formula>
    </cfRule>
    <cfRule type="cellIs" dxfId="318" priority="38" operator="equal">
      <formula>"S"</formula>
    </cfRule>
  </conditionalFormatting>
  <conditionalFormatting sqref="D22:D50">
    <cfRule type="cellIs" dxfId="317" priority="10" operator="equal">
      <formula>"F"</formula>
    </cfRule>
    <cfRule type="cellIs" dxfId="316" priority="9" operator="equal">
      <formula>"C"</formula>
    </cfRule>
    <cfRule type="cellIs" dxfId="315" priority="8" operator="equal">
      <formula>"S"</formula>
    </cfRule>
    <cfRule type="cellIs" dxfId="314" priority="7" operator="equal">
      <formula>"SM"</formula>
    </cfRule>
    <cfRule type="cellIs" dxfId="313" priority="6" operator="equal">
      <formula>"SJ"</formula>
    </cfRule>
    <cfRule type="cellIs" dxfId="312" priority="5" operator="equal">
      <formula>"SI"</formula>
    </cfRule>
  </conditionalFormatting>
  <conditionalFormatting sqref="D33:D34">
    <cfRule type="cellIs" dxfId="311" priority="1" stopIfTrue="1" operator="equal">
      <formula>"DI"</formula>
    </cfRule>
    <cfRule type="cellIs" dxfId="310" priority="4" stopIfTrue="1" operator="equal">
      <formula>"D"</formula>
    </cfRule>
    <cfRule type="cellIs" dxfId="309" priority="3" stopIfTrue="1" operator="equal">
      <formula>"DM"</formula>
    </cfRule>
    <cfRule type="cellIs" dxfId="308" priority="2" stopIfTrue="1" operator="equal">
      <formula>"DJ"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00ED-DA19-4ACF-B678-DC749E499052}">
  <dimension ref="A1:T63"/>
  <sheetViews>
    <sheetView topLeftCell="A7"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1.3320312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e">
        <f>#REF!</f>
        <v>#REF!</v>
      </c>
      <c r="L2" s="747"/>
      <c r="P2" s="67"/>
      <c r="Q2" s="67"/>
      <c r="R2" s="67"/>
      <c r="S2" s="67"/>
      <c r="T2" s="67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67"/>
      <c r="Q6" s="67"/>
      <c r="R6" s="67"/>
      <c r="S6" s="67"/>
      <c r="T6" s="67"/>
    </row>
    <row r="7" spans="1:20" ht="22.2" customHeight="1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67"/>
      <c r="Q7" s="67"/>
      <c r="R7" s="67"/>
      <c r="S7" s="67"/>
      <c r="T7" s="67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67"/>
      <c r="Q8" s="67"/>
      <c r="R8" s="67"/>
      <c r="S8" s="67"/>
      <c r="T8" s="67"/>
    </row>
    <row r="9" spans="1:20" s="120" customFormat="1" ht="15" hidden="1" customHeight="1" thickBot="1" x14ac:dyDescent="0.35">
      <c r="A9" s="146">
        <v>1</v>
      </c>
      <c r="B9" s="147" t="s">
        <v>144</v>
      </c>
      <c r="C9" s="148" t="s">
        <v>220</v>
      </c>
      <c r="D9" s="149" t="s">
        <v>22</v>
      </c>
      <c r="E9" s="257"/>
      <c r="F9" s="150"/>
      <c r="G9" s="151"/>
      <c r="H9" s="151"/>
      <c r="I9" s="151"/>
      <c r="J9" s="151"/>
      <c r="K9" s="151"/>
      <c r="L9" s="601"/>
      <c r="M9" s="602"/>
      <c r="N9" s="603"/>
      <c r="O9" s="120">
        <f t="shared" ref="O9:O16" si="0">SUM(F9:I9)</f>
        <v>0</v>
      </c>
      <c r="P9" s="154"/>
      <c r="Q9" s="154"/>
      <c r="R9" s="154"/>
      <c r="S9" s="154"/>
      <c r="T9" s="154"/>
    </row>
    <row r="10" spans="1:20" s="164" customFormat="1" ht="15" customHeight="1" thickBot="1" x14ac:dyDescent="0.35">
      <c r="A10" s="162">
        <v>2</v>
      </c>
      <c r="B10" s="163" t="s">
        <v>145</v>
      </c>
      <c r="C10" s="124" t="s">
        <v>376</v>
      </c>
      <c r="D10" s="125" t="s">
        <v>16</v>
      </c>
      <c r="E10" s="369">
        <v>4</v>
      </c>
      <c r="F10" s="127">
        <v>2</v>
      </c>
      <c r="G10" s="128">
        <v>1</v>
      </c>
      <c r="H10" s="128"/>
      <c r="I10" s="128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165"/>
      <c r="Q10" s="165"/>
      <c r="R10" s="165"/>
      <c r="S10" s="165"/>
      <c r="T10" s="165"/>
    </row>
    <row r="11" spans="1:20" s="164" customFormat="1" ht="15" customHeight="1" thickBot="1" x14ac:dyDescent="0.35">
      <c r="A11" s="162">
        <v>3</v>
      </c>
      <c r="B11" s="163" t="s">
        <v>146</v>
      </c>
      <c r="C11" s="124" t="s">
        <v>77</v>
      </c>
      <c r="D11" s="125" t="s">
        <v>16</v>
      </c>
      <c r="E11" s="369">
        <v>5</v>
      </c>
      <c r="F11" s="127">
        <v>2</v>
      </c>
      <c r="G11" s="128">
        <v>1</v>
      </c>
      <c r="H11" s="128"/>
      <c r="I11" s="128"/>
      <c r="J11" s="128">
        <f>SUM(F11:I11)*14</f>
        <v>42</v>
      </c>
      <c r="K11" s="128">
        <f>E11*25-J11</f>
        <v>83</v>
      </c>
      <c r="L11" s="604" t="s">
        <v>23</v>
      </c>
      <c r="M11" s="605"/>
      <c r="N11" s="606"/>
      <c r="O11" s="164">
        <f t="shared" si="0"/>
        <v>3</v>
      </c>
      <c r="P11" s="165"/>
      <c r="Q11" s="165"/>
      <c r="R11" s="165"/>
      <c r="S11" s="165"/>
      <c r="T11" s="165"/>
    </row>
    <row r="12" spans="1:20" s="164" customFormat="1" ht="29.4" thickBot="1" x14ac:dyDescent="0.35">
      <c r="A12" s="162">
        <v>4</v>
      </c>
      <c r="B12" s="163" t="s">
        <v>147</v>
      </c>
      <c r="C12" s="124" t="s">
        <v>219</v>
      </c>
      <c r="D12" s="125" t="s">
        <v>16</v>
      </c>
      <c r="E12" s="369">
        <v>5</v>
      </c>
      <c r="F12" s="127"/>
      <c r="G12" s="128">
        <v>4</v>
      </c>
      <c r="H12" s="128"/>
      <c r="I12" s="128"/>
      <c r="J12" s="128">
        <f t="shared" ref="J12:J16" si="1">SUM(F12:I12)*14</f>
        <v>56</v>
      </c>
      <c r="K12" s="128">
        <f t="shared" ref="K12:K16" si="2">E12*25-J12</f>
        <v>69</v>
      </c>
      <c r="L12" s="604" t="s">
        <v>23</v>
      </c>
      <c r="M12" s="605"/>
      <c r="N12" s="606"/>
      <c r="O12" s="164">
        <f t="shared" si="0"/>
        <v>4</v>
      </c>
      <c r="P12" s="165"/>
      <c r="Q12" s="165"/>
      <c r="R12" s="165"/>
      <c r="S12" s="165"/>
      <c r="T12" s="165"/>
    </row>
    <row r="13" spans="1:20" s="181" customFormat="1" ht="15.6" customHeight="1" thickBot="1" x14ac:dyDescent="0.35">
      <c r="A13" s="175">
        <v>5</v>
      </c>
      <c r="B13" s="176" t="s">
        <v>148</v>
      </c>
      <c r="C13" s="177" t="s">
        <v>364</v>
      </c>
      <c r="D13" s="178" t="s">
        <v>16</v>
      </c>
      <c r="E13" s="370">
        <v>4</v>
      </c>
      <c r="F13" s="179">
        <v>2</v>
      </c>
      <c r="G13" s="180">
        <v>1</v>
      </c>
      <c r="H13" s="180"/>
      <c r="I13" s="180"/>
      <c r="J13" s="180">
        <f t="shared" si="1"/>
        <v>42</v>
      </c>
      <c r="K13" s="180">
        <f t="shared" si="2"/>
        <v>58</v>
      </c>
      <c r="L13" s="696" t="s">
        <v>23</v>
      </c>
      <c r="M13" s="697"/>
      <c r="N13" s="698"/>
      <c r="O13" s="181">
        <f t="shared" si="0"/>
        <v>3</v>
      </c>
      <c r="P13" s="182"/>
      <c r="Q13" s="182"/>
      <c r="R13" s="182"/>
      <c r="S13" s="182"/>
      <c r="T13" s="182"/>
    </row>
    <row r="14" spans="1:20" s="181" customFormat="1" ht="25.2" customHeight="1" thickBot="1" x14ac:dyDescent="0.35">
      <c r="A14" s="175">
        <v>6</v>
      </c>
      <c r="B14" s="176" t="s">
        <v>149</v>
      </c>
      <c r="C14" s="177" t="s">
        <v>272</v>
      </c>
      <c r="D14" s="178" t="s">
        <v>16</v>
      </c>
      <c r="E14" s="370">
        <v>5</v>
      </c>
      <c r="F14" s="179">
        <v>2</v>
      </c>
      <c r="G14" s="180">
        <v>1</v>
      </c>
      <c r="H14" s="180"/>
      <c r="I14" s="180"/>
      <c r="J14" s="180">
        <f t="shared" si="1"/>
        <v>42</v>
      </c>
      <c r="K14" s="180">
        <f t="shared" si="2"/>
        <v>83</v>
      </c>
      <c r="L14" s="696" t="s">
        <v>23</v>
      </c>
      <c r="M14" s="697"/>
      <c r="N14" s="698"/>
      <c r="O14" s="181">
        <f t="shared" si="0"/>
        <v>3</v>
      </c>
      <c r="P14" s="182"/>
      <c r="Q14" s="182"/>
      <c r="R14" s="182"/>
      <c r="S14" s="182"/>
      <c r="T14" s="182"/>
    </row>
    <row r="15" spans="1:20" s="181" customFormat="1" ht="25.8" customHeight="1" thickBot="1" x14ac:dyDescent="0.35">
      <c r="A15" s="175">
        <v>7</v>
      </c>
      <c r="B15" s="176" t="s">
        <v>150</v>
      </c>
      <c r="C15" s="177" t="s">
        <v>273</v>
      </c>
      <c r="D15" s="178" t="s">
        <v>16</v>
      </c>
      <c r="E15" s="370">
        <v>5</v>
      </c>
      <c r="F15" s="179"/>
      <c r="G15" s="180">
        <v>4</v>
      </c>
      <c r="H15" s="180"/>
      <c r="I15" s="180"/>
      <c r="J15" s="180">
        <f t="shared" si="1"/>
        <v>56</v>
      </c>
      <c r="K15" s="180">
        <f t="shared" si="2"/>
        <v>69</v>
      </c>
      <c r="L15" s="696" t="s">
        <v>23</v>
      </c>
      <c r="M15" s="697"/>
      <c r="N15" s="698"/>
      <c r="O15" s="181">
        <f t="shared" si="0"/>
        <v>4</v>
      </c>
      <c r="P15" s="182"/>
      <c r="Q15" s="182"/>
      <c r="R15" s="182"/>
      <c r="S15" s="182"/>
      <c r="T15" s="182"/>
    </row>
    <row r="16" spans="1:20" s="120" customFormat="1" ht="15" thickBot="1" x14ac:dyDescent="0.35">
      <c r="A16" s="156">
        <v>8</v>
      </c>
      <c r="B16" s="157" t="s">
        <v>151</v>
      </c>
      <c r="C16" s="158" t="s">
        <v>214</v>
      </c>
      <c r="D16" s="159" t="s">
        <v>15</v>
      </c>
      <c r="E16" s="160">
        <v>1</v>
      </c>
      <c r="F16" s="160"/>
      <c r="G16" s="161">
        <v>1</v>
      </c>
      <c r="H16" s="161"/>
      <c r="I16" s="161"/>
      <c r="J16" s="161">
        <f t="shared" si="1"/>
        <v>14</v>
      </c>
      <c r="K16" s="161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154"/>
      <c r="Q16" s="154"/>
      <c r="R16" s="154"/>
      <c r="S16" s="154"/>
      <c r="T16" s="154"/>
    </row>
    <row r="17" spans="1:20" ht="14.4" customHeight="1" thickBot="1" x14ac:dyDescent="0.35">
      <c r="A17" s="607" t="s">
        <v>58</v>
      </c>
      <c r="B17" s="608"/>
      <c r="C17" s="608"/>
      <c r="D17" s="608"/>
      <c r="E17" s="608"/>
      <c r="F17" s="608"/>
      <c r="G17" s="608"/>
      <c r="H17" s="608"/>
      <c r="I17" s="608"/>
      <c r="J17" s="608"/>
      <c r="K17" s="608"/>
      <c r="L17" s="609"/>
      <c r="M17" s="609"/>
      <c r="N17" s="610"/>
      <c r="P17" s="67"/>
      <c r="Q17" s="67"/>
      <c r="R17" s="67"/>
      <c r="S17" s="67"/>
      <c r="T17" s="67"/>
    </row>
    <row r="18" spans="1:20" s="120" customFormat="1" ht="15" customHeight="1" x14ac:dyDescent="0.3">
      <c r="A18" s="146">
        <v>9</v>
      </c>
      <c r="B18" s="147" t="s">
        <v>152</v>
      </c>
      <c r="C18" s="368" t="s">
        <v>369</v>
      </c>
      <c r="D18" s="611" t="s">
        <v>22</v>
      </c>
      <c r="E18" s="758">
        <v>2</v>
      </c>
      <c r="F18" s="690">
        <v>1</v>
      </c>
      <c r="G18" s="676">
        <v>1</v>
      </c>
      <c r="H18" s="676"/>
      <c r="I18" s="676"/>
      <c r="J18" s="676">
        <f t="shared" ref="J18" si="3">SUM(F18:I18)*14</f>
        <v>28</v>
      </c>
      <c r="K18" s="676">
        <f t="shared" ref="K18" si="4">E18*25-J18</f>
        <v>22</v>
      </c>
      <c r="L18" s="617" t="s">
        <v>24</v>
      </c>
      <c r="M18" s="618"/>
      <c r="N18" s="619"/>
      <c r="O18" s="120">
        <f t="shared" ref="O18" si="5">SUM(F18:I18)</f>
        <v>2</v>
      </c>
      <c r="P18" s="154"/>
      <c r="Q18" s="154"/>
      <c r="R18" s="154"/>
      <c r="S18" s="154"/>
      <c r="T18" s="154"/>
    </row>
    <row r="19" spans="1:20" s="120" customFormat="1" ht="28.8" customHeight="1" thickBot="1" x14ac:dyDescent="0.35">
      <c r="A19" s="166">
        <v>10</v>
      </c>
      <c r="B19" s="152" t="s">
        <v>153</v>
      </c>
      <c r="C19" s="246" t="s">
        <v>372</v>
      </c>
      <c r="D19" s="612"/>
      <c r="E19" s="759"/>
      <c r="F19" s="691"/>
      <c r="G19" s="677"/>
      <c r="H19" s="677"/>
      <c r="I19" s="677"/>
      <c r="J19" s="677"/>
      <c r="K19" s="677"/>
      <c r="L19" s="620"/>
      <c r="M19" s="621"/>
      <c r="N19" s="680"/>
      <c r="P19" s="154"/>
      <c r="Q19" s="154"/>
      <c r="R19" s="154"/>
      <c r="S19" s="154"/>
      <c r="T19" s="154"/>
    </row>
    <row r="20" spans="1:20" x14ac:dyDescent="0.3">
      <c r="A20" s="753" t="s">
        <v>25</v>
      </c>
      <c r="B20" s="566"/>
      <c r="C20" s="566"/>
      <c r="D20" s="136" t="s">
        <v>26</v>
      </c>
      <c r="E20" s="560">
        <f t="shared" ref="E20:K20" si="6">SUM(E9:E19)</f>
        <v>31</v>
      </c>
      <c r="F20" s="248">
        <f t="shared" si="6"/>
        <v>9</v>
      </c>
      <c r="G20" s="138">
        <f t="shared" si="6"/>
        <v>14</v>
      </c>
      <c r="H20" s="138">
        <f t="shared" si="6"/>
        <v>0</v>
      </c>
      <c r="I20" s="138">
        <f t="shared" si="6"/>
        <v>0</v>
      </c>
      <c r="J20" s="562">
        <f t="shared" si="6"/>
        <v>322</v>
      </c>
      <c r="K20" s="562">
        <f t="shared" si="6"/>
        <v>453</v>
      </c>
      <c r="L20" s="138" t="s">
        <v>27</v>
      </c>
      <c r="M20" s="754" t="s">
        <v>28</v>
      </c>
      <c r="N20" s="755"/>
      <c r="P20" s="67"/>
      <c r="Q20" s="67"/>
      <c r="R20" s="67"/>
      <c r="S20" s="67"/>
      <c r="T20" s="67"/>
    </row>
    <row r="21" spans="1:20" ht="15" thickBot="1" x14ac:dyDescent="0.35">
      <c r="A21" s="558"/>
      <c r="B21" s="559"/>
      <c r="C21" s="559"/>
      <c r="D21" s="139" t="s">
        <v>29</v>
      </c>
      <c r="E21" s="561"/>
      <c r="F21" s="140">
        <f>COUNT(F9:F19)</f>
        <v>5</v>
      </c>
      <c r="G21" s="141">
        <f>COUNT(G9:G19)</f>
        <v>8</v>
      </c>
      <c r="H21" s="141">
        <f>COUNT(H9:H19)</f>
        <v>0</v>
      </c>
      <c r="I21" s="141">
        <f>COUNT(I9:I19)</f>
        <v>0</v>
      </c>
      <c r="J21" s="563"/>
      <c r="K21" s="563"/>
      <c r="L21" s="133">
        <f>COUNTIF(L1:L20,"=E")</f>
        <v>6</v>
      </c>
      <c r="M21" s="530">
        <f>COUNTIF(L1:L20,"=V")</f>
        <v>2</v>
      </c>
      <c r="N21" s="649"/>
      <c r="P21" s="67"/>
      <c r="Q21" s="67"/>
      <c r="R21" s="67"/>
      <c r="S21" s="67"/>
      <c r="T21" s="67"/>
    </row>
    <row r="22" spans="1:20" ht="15" customHeight="1" thickBot="1" x14ac:dyDescent="0.35">
      <c r="A22" s="623" t="s">
        <v>59</v>
      </c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5"/>
      <c r="P22" s="67" t="s">
        <v>319</v>
      </c>
      <c r="Q22" s="67" t="s">
        <v>323</v>
      </c>
      <c r="R22" s="67" t="s">
        <v>320</v>
      </c>
      <c r="S22" s="13"/>
      <c r="T22" s="67"/>
    </row>
    <row r="23" spans="1:20" ht="15" customHeight="1" thickBot="1" x14ac:dyDescent="0.35">
      <c r="A23" s="87">
        <v>11</v>
      </c>
      <c r="B23" s="210" t="s">
        <v>154</v>
      </c>
      <c r="C23" s="88" t="s">
        <v>271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08">
        <f t="shared" ref="J23:J25" si="7">SUM(F23:I23)*14</f>
        <v>28</v>
      </c>
      <c r="K23" s="108">
        <f t="shared" ref="K23:K26" si="8">E23*25-J23</f>
        <v>22</v>
      </c>
      <c r="L23" s="508" t="s">
        <v>24</v>
      </c>
      <c r="M23" s="509"/>
      <c r="N23" s="510"/>
      <c r="P23" s="67">
        <f>SUM(O10:O12)</f>
        <v>10</v>
      </c>
      <c r="Q23" s="67">
        <f>SUM(O13:O15)</f>
        <v>10</v>
      </c>
      <c r="R23" s="67">
        <f>SUM(O18, O16)</f>
        <v>3</v>
      </c>
      <c r="S23" s="13"/>
      <c r="T23" s="68"/>
    </row>
    <row r="24" spans="1:20" ht="15" customHeight="1" thickBot="1" x14ac:dyDescent="0.35">
      <c r="A24" s="82">
        <v>12</v>
      </c>
      <c r="B24" s="109" t="s">
        <v>155</v>
      </c>
      <c r="C24" s="169" t="s">
        <v>231</v>
      </c>
      <c r="D24" s="143" t="s">
        <v>15</v>
      </c>
      <c r="E24" s="117">
        <v>2</v>
      </c>
      <c r="F24" s="113">
        <v>2</v>
      </c>
      <c r="G24" s="108"/>
      <c r="H24" s="108"/>
      <c r="I24" s="108"/>
      <c r="J24" s="129">
        <f t="shared" si="7"/>
        <v>28</v>
      </c>
      <c r="K24" s="129">
        <f t="shared" si="8"/>
        <v>22</v>
      </c>
      <c r="L24" s="508" t="s">
        <v>24</v>
      </c>
      <c r="M24" s="509"/>
      <c r="N24" s="510"/>
      <c r="P24" s="13"/>
      <c r="Q24" s="12"/>
      <c r="R24" s="21"/>
      <c r="S24" s="21"/>
      <c r="T24" s="67"/>
    </row>
    <row r="25" spans="1:20" ht="15" customHeight="1" thickBot="1" x14ac:dyDescent="0.35">
      <c r="A25" s="87">
        <v>13</v>
      </c>
      <c r="B25" s="109" t="s">
        <v>156</v>
      </c>
      <c r="C25" s="169" t="s">
        <v>232</v>
      </c>
      <c r="D25" s="143" t="s">
        <v>15</v>
      </c>
      <c r="E25" s="117">
        <v>2</v>
      </c>
      <c r="F25" s="113"/>
      <c r="G25" s="108">
        <v>2</v>
      </c>
      <c r="H25" s="108"/>
      <c r="I25" s="108"/>
      <c r="J25" s="129">
        <f t="shared" si="7"/>
        <v>28</v>
      </c>
      <c r="K25" s="129">
        <f t="shared" si="8"/>
        <v>22</v>
      </c>
      <c r="L25" s="508" t="s">
        <v>24</v>
      </c>
      <c r="M25" s="509"/>
      <c r="N25" s="510"/>
      <c r="P25" s="13"/>
      <c r="Q25" s="12"/>
      <c r="R25" s="13"/>
      <c r="S25" s="13"/>
      <c r="T25" s="68"/>
    </row>
    <row r="26" spans="1:20" ht="15" customHeight="1" x14ac:dyDescent="0.3">
      <c r="A26" s="83">
        <v>14</v>
      </c>
      <c r="B26" s="129" t="s">
        <v>157</v>
      </c>
      <c r="C26" s="169" t="s">
        <v>78</v>
      </c>
      <c r="D26" s="145" t="s">
        <v>79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ref="J26" si="9">SUM(F26:I26)*14</f>
        <v>56</v>
      </c>
      <c r="K26" s="129">
        <f t="shared" si="8"/>
        <v>69</v>
      </c>
      <c r="L26" s="508" t="s">
        <v>23</v>
      </c>
      <c r="M26" s="509"/>
      <c r="N26" s="510"/>
      <c r="P26" s="13"/>
      <c r="Q26" s="12"/>
      <c r="R26" s="13"/>
      <c r="S26" s="13"/>
      <c r="T26" s="67"/>
    </row>
    <row r="27" spans="1:20" ht="15.75" customHeight="1" thickBot="1" x14ac:dyDescent="0.35">
      <c r="A27" s="134">
        <v>15</v>
      </c>
      <c r="B27" s="109" t="s">
        <v>158</v>
      </c>
      <c r="C27" s="172" t="s">
        <v>47</v>
      </c>
      <c r="D27" s="173" t="s">
        <v>15</v>
      </c>
      <c r="E27" s="118">
        <v>3</v>
      </c>
      <c r="F27" s="553" t="s">
        <v>239</v>
      </c>
      <c r="G27" s="554"/>
      <c r="H27" s="554"/>
      <c r="I27" s="533"/>
      <c r="J27" s="109">
        <f>SUM(F27:H27)*14</f>
        <v>0</v>
      </c>
      <c r="K27" s="109">
        <v>19</v>
      </c>
      <c r="L27" s="508" t="s">
        <v>24</v>
      </c>
      <c r="M27" s="509"/>
      <c r="N27" s="510"/>
      <c r="P27" s="22"/>
      <c r="Q27" s="12"/>
      <c r="R27" s="21"/>
      <c r="S27" s="21"/>
      <c r="T27" s="6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e">
        <f>#REF!</f>
        <v>#REF!</v>
      </c>
      <c r="D29" s="498">
        <f>SUM(F9:I16)</f>
        <v>21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23</v>
      </c>
      <c r="Q29" s="168">
        <f>SUM(P23, Q23, R23)</f>
        <v>23</v>
      </c>
      <c r="R29" s="21"/>
      <c r="S29" s="21"/>
      <c r="T29" s="21"/>
    </row>
    <row r="30" spans="1:20" ht="15.75" customHeight="1" x14ac:dyDescent="0.3">
      <c r="B30" s="496"/>
      <c r="C30" s="34" t="e">
        <f>#REF!</f>
        <v>#REF!</v>
      </c>
      <c r="D30" s="501">
        <f>SUM(F18:I19)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e">
        <f>#REF!</f>
        <v>#REF!</v>
      </c>
      <c r="D31" s="504">
        <f>SUM(F24:I27)</f>
        <v>8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e">
        <f>#REF!</f>
        <v>#REF!</v>
      </c>
      <c r="C34" s="490"/>
      <c r="D34" s="491" t="e">
        <f>#REF!</f>
        <v>#REF!</v>
      </c>
      <c r="E34" s="491"/>
      <c r="F34" s="491"/>
      <c r="G34" s="491"/>
      <c r="H34" s="491"/>
      <c r="I34" s="491"/>
      <c r="J34" s="492" t="e">
        <f>#REF!</f>
        <v>#REF!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A51" s="493" t="s">
        <v>60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</row>
    <row r="52" spans="1:13" x14ac:dyDescent="0.3">
      <c r="A52" s="494" t="s">
        <v>40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494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488"/>
      <c r="F59" s="488"/>
      <c r="G59" s="488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488"/>
      <c r="F60" s="488"/>
      <c r="G60" s="488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1 A9:N9 A16:D16 F16:N16 A18:A19 A23:B27 N23:N25 T23:XFD25 P9:XFD16 P18:XFD19 A11:N15 A10:B10 D10:N10" name="Editabil"/>
    <protectedRange sqref="E16" name="Editabil_1"/>
    <protectedRange sqref="C23:M25" name="Editabil_2"/>
    <protectedRange sqref="O24:S24 O22:O23 S22:S23" name="Editabil_3"/>
    <protectedRange sqref="O9:O16" name="Editabil_4"/>
    <protectedRange sqref="B19:O19 B18:N18" name="Editabil_5"/>
    <protectedRange sqref="O18" name="Editabil_4_1"/>
    <protectedRange sqref="C10" name="Editabil_6"/>
  </protectedRanges>
  <mergeCells count="63">
    <mergeCell ref="C3:G3"/>
    <mergeCell ref="K3:L3"/>
    <mergeCell ref="D1:H1"/>
    <mergeCell ref="K1:L1"/>
    <mergeCell ref="B2:C2"/>
    <mergeCell ref="D2:H2"/>
    <mergeCell ref="K2:L2"/>
    <mergeCell ref="L13:N1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L12:N12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F27:I27"/>
    <mergeCell ref="L27:N27"/>
    <mergeCell ref="J18:J19"/>
    <mergeCell ref="K18:K19"/>
    <mergeCell ref="L18:N19"/>
    <mergeCell ref="A22:N22"/>
    <mergeCell ref="L23:N23"/>
    <mergeCell ref="L24:N24"/>
    <mergeCell ref="L25:N25"/>
    <mergeCell ref="L26:N26"/>
    <mergeCell ref="A20:C21"/>
    <mergeCell ref="E20:E21"/>
    <mergeCell ref="J20:J21"/>
    <mergeCell ref="K20:K21"/>
    <mergeCell ref="M20:N20"/>
    <mergeCell ref="M21:N21"/>
    <mergeCell ref="B29:B31"/>
    <mergeCell ref="D29:M29"/>
    <mergeCell ref="D30:M30"/>
    <mergeCell ref="D31:M31"/>
    <mergeCell ref="E33:F33"/>
    <mergeCell ref="J33:M33"/>
    <mergeCell ref="E59:G59"/>
    <mergeCell ref="E60:G60"/>
    <mergeCell ref="R33:T33"/>
    <mergeCell ref="B34:C34"/>
    <mergeCell ref="D34:I34"/>
    <mergeCell ref="J34:M34"/>
    <mergeCell ref="A51:M51"/>
    <mergeCell ref="A52:M52"/>
  </mergeCells>
  <conditionalFormatting sqref="D1:D7 D9:D16">
    <cfRule type="cellIs" dxfId="307" priority="21" operator="equal">
      <formula>"DI"</formula>
    </cfRule>
    <cfRule type="cellIs" dxfId="306" priority="22" operator="equal">
      <formula>"DM"</formula>
    </cfRule>
    <cfRule type="cellIs" dxfId="305" priority="23" operator="equal">
      <formula>"DJ"</formula>
    </cfRule>
    <cfRule type="cellIs" dxfId="304" priority="24" operator="equal">
      <formula>"D"</formula>
    </cfRule>
    <cfRule type="cellIs" dxfId="303" priority="25" operator="equal">
      <formula>"SI"</formula>
    </cfRule>
    <cfRule type="cellIs" dxfId="302" priority="26" operator="equal">
      <formula>"SM"</formula>
    </cfRule>
    <cfRule type="cellIs" dxfId="301" priority="27" operator="equal">
      <formula>"SJ"</formula>
    </cfRule>
    <cfRule type="cellIs" dxfId="300" priority="28" operator="equal">
      <formula>"S"</formula>
    </cfRule>
    <cfRule type="cellIs" dxfId="299" priority="29" operator="equal">
      <formula>"C"</formula>
    </cfRule>
    <cfRule type="cellIs" dxfId="298" priority="30" operator="equal">
      <formula>"F"</formula>
    </cfRule>
  </conditionalFormatting>
  <conditionalFormatting sqref="D18">
    <cfRule type="cellIs" dxfId="297" priority="1" operator="equal">
      <formula>"DI"</formula>
    </cfRule>
    <cfRule type="cellIs" dxfId="296" priority="2" operator="equal">
      <formula>"DM"</formula>
    </cfRule>
    <cfRule type="cellIs" dxfId="295" priority="3" operator="equal">
      <formula>"DJ"</formula>
    </cfRule>
    <cfRule type="cellIs" dxfId="294" priority="4" operator="equal">
      <formula>"D"</formula>
    </cfRule>
    <cfRule type="cellIs" dxfId="293" priority="5" operator="equal">
      <formula>"SI"</formula>
    </cfRule>
    <cfRule type="cellIs" dxfId="292" priority="6" operator="equal">
      <formula>"SM"</formula>
    </cfRule>
    <cfRule type="cellIs" dxfId="291" priority="7" operator="equal">
      <formula>"SJ"</formula>
    </cfRule>
    <cfRule type="cellIs" dxfId="290" priority="8" operator="equal">
      <formula>"S"</formula>
    </cfRule>
    <cfRule type="cellIs" dxfId="289" priority="9" operator="equal">
      <formula>"C"</formula>
    </cfRule>
    <cfRule type="cellIs" dxfId="288" priority="10" operator="equal">
      <formula>"F"</formula>
    </cfRule>
  </conditionalFormatting>
  <conditionalFormatting sqref="D20:D21 D23:D50">
    <cfRule type="cellIs" dxfId="287" priority="11" operator="equal">
      <formula>"DI"</formula>
    </cfRule>
    <cfRule type="cellIs" dxfId="286" priority="12" operator="equal">
      <formula>"DM"</formula>
    </cfRule>
    <cfRule type="cellIs" dxfId="285" priority="13" operator="equal">
      <formula>"DJ"</formula>
    </cfRule>
    <cfRule type="cellIs" dxfId="284" priority="14" operator="equal">
      <formula>"D"</formula>
    </cfRule>
    <cfRule type="cellIs" dxfId="283" priority="15" operator="equal">
      <formula>"SI"</formula>
    </cfRule>
    <cfRule type="cellIs" dxfId="282" priority="16" operator="equal">
      <formula>"SM"</formula>
    </cfRule>
    <cfRule type="cellIs" dxfId="281" priority="17" operator="equal">
      <formula>"SJ"</formula>
    </cfRule>
    <cfRule type="cellIs" dxfId="280" priority="18" operator="equal">
      <formula>"S"</formula>
    </cfRule>
    <cfRule type="cellIs" dxfId="279" priority="19" operator="equal">
      <formula>"C"</formula>
    </cfRule>
    <cfRule type="cellIs" dxfId="278" priority="2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B5F6-1E54-484E-B97A-9216F882BB8F}">
  <dimension ref="A1:T63"/>
  <sheetViews>
    <sheetView topLeftCell="A4"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1.664062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e">
        <f>#REF!</f>
        <v>#REF!</v>
      </c>
      <c r="L2" s="747"/>
      <c r="P2" s="67"/>
      <c r="Q2" s="67"/>
      <c r="R2" s="67"/>
      <c r="S2" s="67"/>
      <c r="T2" s="67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67"/>
      <c r="Q6" s="67"/>
      <c r="R6" s="67"/>
      <c r="S6" s="67"/>
      <c r="T6" s="67"/>
    </row>
    <row r="7" spans="1:20" ht="22.2" customHeight="1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67"/>
      <c r="Q7" s="67"/>
      <c r="R7" s="67"/>
      <c r="S7" s="67"/>
      <c r="T7" s="67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67"/>
      <c r="Q8" s="67"/>
      <c r="R8" s="67"/>
      <c r="S8" s="67"/>
      <c r="T8" s="67"/>
    </row>
    <row r="9" spans="1:20" s="120" customFormat="1" ht="15" hidden="1" customHeight="1" thickBot="1" x14ac:dyDescent="0.35">
      <c r="A9" s="146">
        <v>1</v>
      </c>
      <c r="B9" s="147" t="s">
        <v>144</v>
      </c>
      <c r="C9" s="148"/>
      <c r="D9" s="149" t="s">
        <v>22</v>
      </c>
      <c r="E9" s="257"/>
      <c r="F9" s="357"/>
      <c r="G9" s="151"/>
      <c r="H9" s="151"/>
      <c r="I9" s="151"/>
      <c r="J9" s="151">
        <f>SUM(F9:I9)*14</f>
        <v>0</v>
      </c>
      <c r="K9" s="151">
        <f>E9*25-J9</f>
        <v>0</v>
      </c>
      <c r="L9" s="601"/>
      <c r="M9" s="602"/>
      <c r="N9" s="603"/>
      <c r="O9" s="120">
        <f t="shared" ref="O9:O18" si="0">SUM(F9:I9)</f>
        <v>0</v>
      </c>
      <c r="P9" s="154"/>
      <c r="Q9" s="154"/>
      <c r="R9" s="154"/>
      <c r="S9" s="154"/>
      <c r="T9" s="154"/>
    </row>
    <row r="10" spans="1:20" s="164" customFormat="1" ht="15" customHeight="1" thickBot="1" x14ac:dyDescent="0.35">
      <c r="A10" s="162">
        <v>2</v>
      </c>
      <c r="B10" s="163" t="s">
        <v>145</v>
      </c>
      <c r="C10" s="124" t="s">
        <v>376</v>
      </c>
      <c r="D10" s="125" t="s">
        <v>16</v>
      </c>
      <c r="E10" s="369">
        <v>4</v>
      </c>
      <c r="F10" s="127">
        <v>2</v>
      </c>
      <c r="G10" s="128">
        <v>1</v>
      </c>
      <c r="H10" s="128"/>
      <c r="I10" s="128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165"/>
      <c r="Q10" s="165"/>
      <c r="R10" s="165"/>
      <c r="S10" s="165"/>
      <c r="T10" s="165"/>
    </row>
    <row r="11" spans="1:20" s="164" customFormat="1" ht="15" customHeight="1" thickBot="1" x14ac:dyDescent="0.35">
      <c r="A11" s="162">
        <v>3</v>
      </c>
      <c r="B11" s="163" t="s">
        <v>146</v>
      </c>
      <c r="C11" s="124" t="s">
        <v>77</v>
      </c>
      <c r="D11" s="125" t="s">
        <v>16</v>
      </c>
      <c r="E11" s="369">
        <v>5</v>
      </c>
      <c r="F11" s="127">
        <v>2</v>
      </c>
      <c r="G11" s="128">
        <v>1</v>
      </c>
      <c r="H11" s="128"/>
      <c r="I11" s="128"/>
      <c r="J11" s="128">
        <f>SUM(F11:I11)*14</f>
        <v>42</v>
      </c>
      <c r="K11" s="128">
        <f>E11*25-J11</f>
        <v>83</v>
      </c>
      <c r="L11" s="604" t="s">
        <v>23</v>
      </c>
      <c r="M11" s="605"/>
      <c r="N11" s="606"/>
      <c r="O11" s="164">
        <f t="shared" si="0"/>
        <v>3</v>
      </c>
      <c r="P11" s="165"/>
      <c r="Q11" s="165"/>
      <c r="R11" s="165"/>
      <c r="S11" s="165"/>
      <c r="T11" s="165"/>
    </row>
    <row r="12" spans="1:20" s="164" customFormat="1" ht="29.4" thickBot="1" x14ac:dyDescent="0.35">
      <c r="A12" s="162">
        <v>4</v>
      </c>
      <c r="B12" s="163" t="s">
        <v>147</v>
      </c>
      <c r="C12" s="124" t="s">
        <v>219</v>
      </c>
      <c r="D12" s="125" t="s">
        <v>16</v>
      </c>
      <c r="E12" s="369">
        <v>5</v>
      </c>
      <c r="F12" s="127"/>
      <c r="G12" s="128">
        <v>4</v>
      </c>
      <c r="H12" s="128"/>
      <c r="I12" s="128"/>
      <c r="J12" s="128">
        <f t="shared" ref="J12:J16" si="1">SUM(F12:I12)*14</f>
        <v>56</v>
      </c>
      <c r="K12" s="128">
        <f t="shared" ref="K12:K16" si="2">E12*25-J12</f>
        <v>69</v>
      </c>
      <c r="L12" s="604" t="s">
        <v>23</v>
      </c>
      <c r="M12" s="605"/>
      <c r="N12" s="606"/>
      <c r="O12" s="164">
        <f t="shared" si="0"/>
        <v>4</v>
      </c>
      <c r="P12" s="165"/>
      <c r="Q12" s="165"/>
      <c r="R12" s="165"/>
      <c r="S12" s="165"/>
      <c r="T12" s="165"/>
    </row>
    <row r="13" spans="1:20" s="197" customFormat="1" ht="15.6" customHeight="1" thickBot="1" x14ac:dyDescent="0.35">
      <c r="A13" s="190">
        <v>5</v>
      </c>
      <c r="B13" s="191" t="s">
        <v>148</v>
      </c>
      <c r="C13" s="192" t="s">
        <v>353</v>
      </c>
      <c r="D13" s="193" t="s">
        <v>16</v>
      </c>
      <c r="E13" s="371">
        <v>4</v>
      </c>
      <c r="F13" s="195">
        <v>2</v>
      </c>
      <c r="G13" s="196">
        <v>1</v>
      </c>
      <c r="H13" s="196"/>
      <c r="I13" s="196"/>
      <c r="J13" s="196">
        <f t="shared" si="1"/>
        <v>42</v>
      </c>
      <c r="K13" s="196">
        <f t="shared" si="2"/>
        <v>58</v>
      </c>
      <c r="L13" s="581" t="s">
        <v>23</v>
      </c>
      <c r="M13" s="582"/>
      <c r="N13" s="583"/>
      <c r="O13" s="197">
        <f t="shared" si="0"/>
        <v>3</v>
      </c>
      <c r="P13" s="198"/>
      <c r="Q13" s="198"/>
      <c r="R13" s="198"/>
      <c r="S13" s="198"/>
      <c r="T13" s="198"/>
    </row>
    <row r="14" spans="1:20" s="197" customFormat="1" ht="18" customHeight="1" thickBot="1" x14ac:dyDescent="0.35">
      <c r="A14" s="190">
        <v>6</v>
      </c>
      <c r="B14" s="191" t="s">
        <v>149</v>
      </c>
      <c r="C14" s="192" t="s">
        <v>275</v>
      </c>
      <c r="D14" s="193" t="s">
        <v>16</v>
      </c>
      <c r="E14" s="371">
        <v>5</v>
      </c>
      <c r="F14" s="195">
        <v>2</v>
      </c>
      <c r="G14" s="196">
        <v>1</v>
      </c>
      <c r="H14" s="196"/>
      <c r="I14" s="196"/>
      <c r="J14" s="196">
        <f t="shared" si="1"/>
        <v>42</v>
      </c>
      <c r="K14" s="196">
        <f t="shared" si="2"/>
        <v>83</v>
      </c>
      <c r="L14" s="581" t="s">
        <v>23</v>
      </c>
      <c r="M14" s="582"/>
      <c r="N14" s="583"/>
      <c r="O14" s="197">
        <f t="shared" si="0"/>
        <v>3</v>
      </c>
      <c r="P14" s="198"/>
      <c r="Q14" s="198"/>
      <c r="R14" s="198"/>
      <c r="S14" s="198"/>
      <c r="T14" s="198"/>
    </row>
    <row r="15" spans="1:20" s="197" customFormat="1" ht="31.8" customHeight="1" thickBot="1" x14ac:dyDescent="0.35">
      <c r="A15" s="190">
        <v>7</v>
      </c>
      <c r="B15" s="191" t="s">
        <v>150</v>
      </c>
      <c r="C15" s="192" t="s">
        <v>274</v>
      </c>
      <c r="D15" s="193" t="s">
        <v>16</v>
      </c>
      <c r="E15" s="371">
        <v>5</v>
      </c>
      <c r="F15" s="195"/>
      <c r="G15" s="196">
        <v>4</v>
      </c>
      <c r="H15" s="196"/>
      <c r="I15" s="196"/>
      <c r="J15" s="196">
        <f t="shared" si="1"/>
        <v>56</v>
      </c>
      <c r="K15" s="196">
        <f t="shared" si="2"/>
        <v>69</v>
      </c>
      <c r="L15" s="581" t="s">
        <v>23</v>
      </c>
      <c r="M15" s="582"/>
      <c r="N15" s="583"/>
      <c r="O15" s="197">
        <f t="shared" si="0"/>
        <v>4</v>
      </c>
      <c r="P15" s="198"/>
      <c r="Q15" s="198"/>
      <c r="R15" s="198"/>
      <c r="S15" s="198"/>
      <c r="T15" s="198"/>
    </row>
    <row r="16" spans="1:20" s="120" customFormat="1" ht="15" thickBot="1" x14ac:dyDescent="0.35">
      <c r="A16" s="156">
        <v>8</v>
      </c>
      <c r="B16" s="157" t="s">
        <v>151</v>
      </c>
      <c r="C16" s="158" t="s">
        <v>214</v>
      </c>
      <c r="D16" s="159" t="s">
        <v>15</v>
      </c>
      <c r="E16" s="160">
        <v>1</v>
      </c>
      <c r="F16" s="160"/>
      <c r="G16" s="161">
        <v>1</v>
      </c>
      <c r="H16" s="161"/>
      <c r="I16" s="161"/>
      <c r="J16" s="161">
        <f t="shared" si="1"/>
        <v>14</v>
      </c>
      <c r="K16" s="161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154"/>
      <c r="Q16" s="154"/>
      <c r="R16" s="154"/>
      <c r="S16" s="154"/>
      <c r="T16" s="154"/>
    </row>
    <row r="17" spans="1:20" ht="14.4" customHeight="1" thickBot="1" x14ac:dyDescent="0.35">
      <c r="A17" s="607" t="s">
        <v>58</v>
      </c>
      <c r="B17" s="608"/>
      <c r="C17" s="608"/>
      <c r="D17" s="608"/>
      <c r="E17" s="608"/>
      <c r="F17" s="608"/>
      <c r="G17" s="608"/>
      <c r="H17" s="608"/>
      <c r="I17" s="608"/>
      <c r="J17" s="608"/>
      <c r="K17" s="608"/>
      <c r="L17" s="609"/>
      <c r="M17" s="609"/>
      <c r="N17" s="610"/>
      <c r="P17" s="67"/>
      <c r="Q17" s="67"/>
      <c r="R17" s="67"/>
      <c r="S17" s="67"/>
      <c r="T17" s="67"/>
    </row>
    <row r="18" spans="1:20" s="120" customFormat="1" ht="15" customHeight="1" x14ac:dyDescent="0.3">
      <c r="A18" s="146">
        <v>9</v>
      </c>
      <c r="B18" s="147" t="s">
        <v>152</v>
      </c>
      <c r="C18" s="368" t="s">
        <v>369</v>
      </c>
      <c r="D18" s="611" t="s">
        <v>22</v>
      </c>
      <c r="E18" s="758">
        <v>2</v>
      </c>
      <c r="F18" s="690">
        <v>1</v>
      </c>
      <c r="G18" s="676">
        <v>1</v>
      </c>
      <c r="H18" s="676"/>
      <c r="I18" s="676"/>
      <c r="J18" s="676">
        <f t="shared" ref="J18" si="3">SUM(F18:I18)*14</f>
        <v>28</v>
      </c>
      <c r="K18" s="676">
        <f t="shared" ref="K18" si="4">E18*25-J18</f>
        <v>22</v>
      </c>
      <c r="L18" s="617" t="s">
        <v>24</v>
      </c>
      <c r="M18" s="618"/>
      <c r="N18" s="619"/>
      <c r="O18" s="120">
        <f t="shared" si="0"/>
        <v>2</v>
      </c>
      <c r="P18" s="154"/>
      <c r="Q18" s="154"/>
      <c r="R18" s="154"/>
      <c r="S18" s="154"/>
      <c r="T18" s="154"/>
    </row>
    <row r="19" spans="1:20" s="120" customFormat="1" ht="29.4" customHeight="1" thickBot="1" x14ac:dyDescent="0.35">
      <c r="A19" s="166">
        <v>10</v>
      </c>
      <c r="B19" s="152" t="s">
        <v>153</v>
      </c>
      <c r="C19" s="246" t="s">
        <v>370</v>
      </c>
      <c r="D19" s="612"/>
      <c r="E19" s="759"/>
      <c r="F19" s="691"/>
      <c r="G19" s="677"/>
      <c r="H19" s="677"/>
      <c r="I19" s="677"/>
      <c r="J19" s="677"/>
      <c r="K19" s="677"/>
      <c r="L19" s="620"/>
      <c r="M19" s="621"/>
      <c r="N19" s="680"/>
      <c r="P19" s="154"/>
      <c r="Q19" s="154"/>
      <c r="R19" s="154"/>
      <c r="S19" s="154"/>
      <c r="T19" s="154"/>
    </row>
    <row r="20" spans="1:20" x14ac:dyDescent="0.3">
      <c r="A20" s="753" t="s">
        <v>25</v>
      </c>
      <c r="B20" s="566"/>
      <c r="C20" s="566"/>
      <c r="D20" s="136" t="s">
        <v>26</v>
      </c>
      <c r="E20" s="560">
        <f t="shared" ref="E20:K20" si="5">SUM(E9:E19)</f>
        <v>31</v>
      </c>
      <c r="F20" s="248">
        <f t="shared" si="5"/>
        <v>9</v>
      </c>
      <c r="G20" s="138">
        <f t="shared" si="5"/>
        <v>14</v>
      </c>
      <c r="H20" s="138">
        <f t="shared" si="5"/>
        <v>0</v>
      </c>
      <c r="I20" s="138">
        <f t="shared" si="5"/>
        <v>0</v>
      </c>
      <c r="J20" s="562">
        <f t="shared" si="5"/>
        <v>322</v>
      </c>
      <c r="K20" s="562">
        <f t="shared" si="5"/>
        <v>453</v>
      </c>
      <c r="L20" s="138" t="s">
        <v>27</v>
      </c>
      <c r="M20" s="754" t="s">
        <v>28</v>
      </c>
      <c r="N20" s="755"/>
      <c r="P20" s="67"/>
      <c r="Q20" s="67"/>
      <c r="R20" s="67"/>
      <c r="S20" s="67"/>
      <c r="T20" s="67"/>
    </row>
    <row r="21" spans="1:20" ht="15" thickBot="1" x14ac:dyDescent="0.35">
      <c r="A21" s="558"/>
      <c r="B21" s="559"/>
      <c r="C21" s="559"/>
      <c r="D21" s="139" t="s">
        <v>29</v>
      </c>
      <c r="E21" s="561"/>
      <c r="F21" s="140">
        <f>COUNT(F9:F19)</f>
        <v>5</v>
      </c>
      <c r="G21" s="141">
        <f>COUNT(G9:G19)</f>
        <v>8</v>
      </c>
      <c r="H21" s="141">
        <f>COUNT(H9:H19)</f>
        <v>0</v>
      </c>
      <c r="I21" s="141">
        <f>COUNT(I9:I19)</f>
        <v>0</v>
      </c>
      <c r="J21" s="563"/>
      <c r="K21" s="563"/>
      <c r="L21" s="133">
        <f>COUNTIF(L1:L20,"=E")</f>
        <v>6</v>
      </c>
      <c r="M21" s="530">
        <f>COUNTIF(L1:L20,"=V")</f>
        <v>2</v>
      </c>
      <c r="N21" s="649"/>
      <c r="P21" s="67"/>
      <c r="Q21" s="67"/>
      <c r="R21" s="67"/>
      <c r="S21" s="67"/>
      <c r="T21" s="67"/>
    </row>
    <row r="22" spans="1:20" ht="15" customHeight="1" thickBot="1" x14ac:dyDescent="0.35">
      <c r="A22" s="623" t="s">
        <v>59</v>
      </c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5"/>
      <c r="P22" s="67" t="s">
        <v>319</v>
      </c>
      <c r="Q22" s="67" t="s">
        <v>324</v>
      </c>
      <c r="R22" s="67" t="s">
        <v>320</v>
      </c>
      <c r="S22" s="13"/>
      <c r="T22" s="67"/>
    </row>
    <row r="23" spans="1:20" ht="15" customHeight="1" thickBot="1" x14ac:dyDescent="0.35">
      <c r="A23" s="87">
        <v>11</v>
      </c>
      <c r="B23" s="210" t="s">
        <v>154</v>
      </c>
      <c r="C23" s="88" t="s">
        <v>276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08">
        <f t="shared" ref="J23:J25" si="6">SUM(F23:I23)*14</f>
        <v>28</v>
      </c>
      <c r="K23" s="108">
        <f t="shared" ref="K23:K26" si="7">E23*25-J23</f>
        <v>22</v>
      </c>
      <c r="L23" s="508" t="s">
        <v>24</v>
      </c>
      <c r="M23" s="509"/>
      <c r="N23" s="510"/>
      <c r="P23" s="67">
        <f>SUM(O10:O12)</f>
        <v>10</v>
      </c>
      <c r="Q23" s="67">
        <f>SUM(O13:O15)</f>
        <v>10</v>
      </c>
      <c r="R23" s="67">
        <f>SUM(O18, O16)</f>
        <v>3</v>
      </c>
      <c r="S23" s="13"/>
      <c r="T23" s="68"/>
    </row>
    <row r="24" spans="1:20" ht="15" customHeight="1" thickBot="1" x14ac:dyDescent="0.35">
      <c r="A24" s="82">
        <v>12</v>
      </c>
      <c r="B24" s="109" t="s">
        <v>155</v>
      </c>
      <c r="C24" s="169" t="s">
        <v>231</v>
      </c>
      <c r="D24" s="143" t="s">
        <v>15</v>
      </c>
      <c r="E24" s="117">
        <v>2</v>
      </c>
      <c r="F24" s="113">
        <v>2</v>
      </c>
      <c r="G24" s="108"/>
      <c r="H24" s="108"/>
      <c r="I24" s="108"/>
      <c r="J24" s="129">
        <f t="shared" si="6"/>
        <v>28</v>
      </c>
      <c r="K24" s="129">
        <f t="shared" si="7"/>
        <v>22</v>
      </c>
      <c r="L24" s="508" t="s">
        <v>24</v>
      </c>
      <c r="M24" s="509"/>
      <c r="N24" s="510"/>
      <c r="P24" s="13"/>
      <c r="Q24" s="12"/>
      <c r="R24" s="21"/>
      <c r="S24" s="21"/>
      <c r="T24" s="67"/>
    </row>
    <row r="25" spans="1:20" ht="15" customHeight="1" thickBot="1" x14ac:dyDescent="0.35">
      <c r="A25" s="87">
        <v>13</v>
      </c>
      <c r="B25" s="109" t="s">
        <v>156</v>
      </c>
      <c r="C25" s="169" t="s">
        <v>232</v>
      </c>
      <c r="D25" s="143" t="s">
        <v>15</v>
      </c>
      <c r="E25" s="117">
        <v>2</v>
      </c>
      <c r="F25" s="113"/>
      <c r="G25" s="108">
        <v>2</v>
      </c>
      <c r="H25" s="108"/>
      <c r="I25" s="108"/>
      <c r="J25" s="129">
        <f t="shared" si="6"/>
        <v>28</v>
      </c>
      <c r="K25" s="129">
        <f t="shared" si="7"/>
        <v>22</v>
      </c>
      <c r="L25" s="508" t="s">
        <v>24</v>
      </c>
      <c r="M25" s="509"/>
      <c r="N25" s="510"/>
      <c r="P25" s="13"/>
      <c r="Q25" s="12"/>
      <c r="R25" s="13"/>
      <c r="S25" s="13"/>
      <c r="T25" s="68"/>
    </row>
    <row r="26" spans="1:20" ht="15" customHeight="1" x14ac:dyDescent="0.3">
      <c r="A26" s="83">
        <v>14</v>
      </c>
      <c r="B26" s="129" t="s">
        <v>157</v>
      </c>
      <c r="C26" s="169" t="s">
        <v>78</v>
      </c>
      <c r="D26" s="145" t="s">
        <v>79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ref="J26" si="8">SUM(F26:I26)*14</f>
        <v>56</v>
      </c>
      <c r="K26" s="129">
        <f t="shared" si="7"/>
        <v>69</v>
      </c>
      <c r="L26" s="508" t="s">
        <v>23</v>
      </c>
      <c r="M26" s="509"/>
      <c r="N26" s="510"/>
      <c r="P26" s="13"/>
      <c r="Q26" s="12"/>
      <c r="R26" s="13"/>
      <c r="S26" s="13"/>
      <c r="T26" s="67"/>
    </row>
    <row r="27" spans="1:20" ht="15.75" customHeight="1" thickBot="1" x14ac:dyDescent="0.35">
      <c r="A27" s="37">
        <v>15</v>
      </c>
      <c r="B27" s="15" t="s">
        <v>158</v>
      </c>
      <c r="C27" s="50" t="s">
        <v>47</v>
      </c>
      <c r="D27" s="54" t="s">
        <v>15</v>
      </c>
      <c r="E27" s="18">
        <v>3</v>
      </c>
      <c r="F27" s="740" t="s">
        <v>239</v>
      </c>
      <c r="G27" s="741"/>
      <c r="H27" s="741"/>
      <c r="I27" s="719"/>
      <c r="J27" s="15">
        <f>SUM(F27:H27)*14</f>
        <v>0</v>
      </c>
      <c r="K27" s="15">
        <v>19</v>
      </c>
      <c r="L27" s="715" t="s">
        <v>24</v>
      </c>
      <c r="M27" s="716"/>
      <c r="N27" s="717"/>
      <c r="P27" s="22"/>
      <c r="Q27" s="12"/>
      <c r="R27" s="21"/>
      <c r="S27" s="21"/>
      <c r="T27" s="6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e">
        <f>#REF!</f>
        <v>#REF!</v>
      </c>
      <c r="D29" s="498">
        <f>SUM(F9:I16)</f>
        <v>21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23</v>
      </c>
      <c r="Q29" s="168">
        <f>SUM(P23, Q23, R23)</f>
        <v>23</v>
      </c>
      <c r="R29" s="21"/>
      <c r="S29" s="21"/>
      <c r="T29" s="21"/>
    </row>
    <row r="30" spans="1:20" ht="15.75" customHeight="1" x14ac:dyDescent="0.3">
      <c r="B30" s="496"/>
      <c r="C30" s="34" t="e">
        <f>#REF!</f>
        <v>#REF!</v>
      </c>
      <c r="D30" s="501">
        <f>SUM(F18:I19)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e">
        <f>#REF!</f>
        <v>#REF!</v>
      </c>
      <c r="D31" s="504">
        <f>SUM(F24:I27)</f>
        <v>8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e">
        <f>#REF!</f>
        <v>#REF!</v>
      </c>
      <c r="C34" s="490"/>
      <c r="D34" s="491" t="e">
        <f>#REF!</f>
        <v>#REF!</v>
      </c>
      <c r="E34" s="491"/>
      <c r="F34" s="491"/>
      <c r="G34" s="491"/>
      <c r="H34" s="491"/>
      <c r="I34" s="491"/>
      <c r="J34" s="492" t="e">
        <f>#REF!</f>
        <v>#REF!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A51" s="493" t="s">
        <v>60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</row>
    <row r="52" spans="1:13" x14ac:dyDescent="0.3">
      <c r="A52" s="494" t="s">
        <v>40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494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488"/>
      <c r="F59" s="488"/>
      <c r="G59" s="488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488"/>
      <c r="F60" s="488"/>
      <c r="G60" s="488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1 A16:D16 F16:N16 A19:XFD19 A23:B27 N23:N25 T23:XFD25 A9:N9 P9:XFD16 A18:N18 P18:XFD18 A11:N15 A10:B10 D10:N10" name="Editabil"/>
    <protectedRange sqref="E16" name="Editabil_1"/>
    <protectedRange sqref="C23:M25" name="Editabil_2"/>
    <protectedRange sqref="O24:S24 O22:O23 S22:S23" name="Editabil_3"/>
    <protectedRange sqref="O9 O18" name="Editabil_4"/>
    <protectedRange sqref="O10:O16" name="Editabil_4_1"/>
    <protectedRange sqref="C10" name="Editabil_6"/>
  </protectedRanges>
  <mergeCells count="63">
    <mergeCell ref="E59:G59"/>
    <mergeCell ref="E60:G60"/>
    <mergeCell ref="R33:T33"/>
    <mergeCell ref="B34:C34"/>
    <mergeCell ref="D34:I34"/>
    <mergeCell ref="J34:M34"/>
    <mergeCell ref="A51:M51"/>
    <mergeCell ref="A52:M52"/>
    <mergeCell ref="B29:B31"/>
    <mergeCell ref="D29:M29"/>
    <mergeCell ref="D30:M30"/>
    <mergeCell ref="D31:M31"/>
    <mergeCell ref="E33:F33"/>
    <mergeCell ref="J33:M33"/>
    <mergeCell ref="L27:N27"/>
    <mergeCell ref="J18:J19"/>
    <mergeCell ref="K18:K19"/>
    <mergeCell ref="L18:N19"/>
    <mergeCell ref="A20:C21"/>
    <mergeCell ref="E20:E21"/>
    <mergeCell ref="J20:J21"/>
    <mergeCell ref="K20:K21"/>
    <mergeCell ref="A22:N22"/>
    <mergeCell ref="L23:N23"/>
    <mergeCell ref="L24:N24"/>
    <mergeCell ref="L25:N25"/>
    <mergeCell ref="L26:N26"/>
    <mergeCell ref="M20:N20"/>
    <mergeCell ref="M21:N21"/>
    <mergeCell ref="F27:I27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L13:N1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L12:N12"/>
    <mergeCell ref="C3:G3"/>
    <mergeCell ref="K3:L3"/>
    <mergeCell ref="D1:H1"/>
    <mergeCell ref="K1:L1"/>
    <mergeCell ref="B2:C2"/>
    <mergeCell ref="D2:H2"/>
    <mergeCell ref="K2:L2"/>
  </mergeCells>
  <conditionalFormatting sqref="D1:D7 D9:D16 D18">
    <cfRule type="cellIs" dxfId="277" priority="11" operator="equal">
      <formula>"DI"</formula>
    </cfRule>
    <cfRule type="cellIs" dxfId="276" priority="12" operator="equal">
      <formula>"DM"</formula>
    </cfRule>
    <cfRule type="cellIs" dxfId="275" priority="13" operator="equal">
      <formula>"DJ"</formula>
    </cfRule>
    <cfRule type="cellIs" dxfId="274" priority="14" operator="equal">
      <formula>"D"</formula>
    </cfRule>
    <cfRule type="cellIs" dxfId="273" priority="15" operator="equal">
      <formula>"SI"</formula>
    </cfRule>
    <cfRule type="cellIs" dxfId="272" priority="16" operator="equal">
      <formula>"SM"</formula>
    </cfRule>
    <cfRule type="cellIs" dxfId="271" priority="17" operator="equal">
      <formula>"SJ"</formula>
    </cfRule>
    <cfRule type="cellIs" dxfId="270" priority="18" operator="equal">
      <formula>"S"</formula>
    </cfRule>
    <cfRule type="cellIs" dxfId="269" priority="19" operator="equal">
      <formula>"C"</formula>
    </cfRule>
    <cfRule type="cellIs" dxfId="268" priority="20" operator="equal">
      <formula>"F"</formula>
    </cfRule>
  </conditionalFormatting>
  <conditionalFormatting sqref="D20:D21 D23:D50">
    <cfRule type="cellIs" dxfId="267" priority="1" operator="equal">
      <formula>"DI"</formula>
    </cfRule>
    <cfRule type="cellIs" dxfId="266" priority="2" operator="equal">
      <formula>"DM"</formula>
    </cfRule>
    <cfRule type="cellIs" dxfId="265" priority="3" operator="equal">
      <formula>"DJ"</formula>
    </cfRule>
    <cfRule type="cellIs" dxfId="264" priority="4" operator="equal">
      <formula>"D"</formula>
    </cfRule>
    <cfRule type="cellIs" dxfId="263" priority="5" operator="equal">
      <formula>"SI"</formula>
    </cfRule>
    <cfRule type="cellIs" dxfId="262" priority="6" operator="equal">
      <formula>"SM"</formula>
    </cfRule>
    <cfRule type="cellIs" dxfId="261" priority="7" operator="equal">
      <formula>"SJ"</formula>
    </cfRule>
    <cfRule type="cellIs" dxfId="260" priority="8" operator="equal">
      <formula>"S"</formula>
    </cfRule>
    <cfRule type="cellIs" dxfId="259" priority="9" operator="equal">
      <formula>"C"</formula>
    </cfRule>
    <cfRule type="cellIs" dxfId="258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2A97-A8D3-42C9-9C0E-E65E51C85003}">
  <dimension ref="A1:T69"/>
  <sheetViews>
    <sheetView topLeftCell="A14" zoomScale="90" zoomScaleNormal="90" zoomScaleSheetLayoutView="70" workbookViewId="0">
      <selection activeCell="I25" sqref="I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7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44140625" customWidth="1"/>
    <col min="12" max="13" width="4.6640625" style="6" customWidth="1"/>
    <col min="14" max="14" width="2.6640625" customWidth="1"/>
    <col min="17" max="17" width="11.8867187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s">
        <v>378</v>
      </c>
      <c r="E2" s="488"/>
      <c r="F2" s="488"/>
      <c r="G2" s="488"/>
      <c r="H2" s="488"/>
      <c r="J2" s="8" t="s">
        <v>1</v>
      </c>
      <c r="K2" s="490" t="s">
        <v>379</v>
      </c>
      <c r="L2" s="490"/>
      <c r="P2" s="13"/>
      <c r="Q2" s="13"/>
      <c r="R2" s="13"/>
      <c r="S2" s="13"/>
      <c r="T2" s="13"/>
    </row>
    <row r="3" spans="1:20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54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68" t="s">
        <v>7</v>
      </c>
      <c r="B6" s="499" t="s">
        <v>8</v>
      </c>
      <c r="C6" s="499" t="s">
        <v>9</v>
      </c>
      <c r="D6" s="499" t="s">
        <v>10</v>
      </c>
      <c r="E6" s="570" t="s">
        <v>11</v>
      </c>
      <c r="F6" s="499" t="s">
        <v>12</v>
      </c>
      <c r="G6" s="499"/>
      <c r="H6" s="499"/>
      <c r="I6" s="499"/>
      <c r="J6" s="499" t="s">
        <v>13</v>
      </c>
      <c r="K6" s="572"/>
      <c r="L6" s="573" t="s">
        <v>14</v>
      </c>
      <c r="M6" s="574"/>
      <c r="N6" s="575"/>
      <c r="P6" s="13"/>
      <c r="Q6" s="13"/>
      <c r="R6" s="13"/>
      <c r="S6" s="13"/>
      <c r="T6" s="13"/>
    </row>
    <row r="7" spans="1:20" ht="39.6" customHeight="1" thickBot="1" x14ac:dyDescent="0.35">
      <c r="A7" s="730"/>
      <c r="B7" s="724"/>
      <c r="C7" s="724"/>
      <c r="D7" s="724"/>
      <c r="E7" s="731"/>
      <c r="F7" s="445" t="s">
        <v>15</v>
      </c>
      <c r="G7" s="445" t="s">
        <v>16</v>
      </c>
      <c r="H7" s="445" t="s">
        <v>17</v>
      </c>
      <c r="I7" s="445" t="s">
        <v>18</v>
      </c>
      <c r="J7" s="403" t="s">
        <v>385</v>
      </c>
      <c r="K7" s="415" t="s">
        <v>386</v>
      </c>
      <c r="L7" s="576"/>
      <c r="M7" s="577"/>
      <c r="N7" s="578"/>
      <c r="P7" s="13"/>
      <c r="Q7" s="13"/>
      <c r="R7" s="13"/>
      <c r="S7" s="13"/>
      <c r="T7" s="13"/>
    </row>
    <row r="8" spans="1:20" ht="15" customHeight="1" thickBot="1" x14ac:dyDescent="0.35">
      <c r="A8" s="579" t="s">
        <v>21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74"/>
      <c r="M8" s="574"/>
      <c r="N8" s="575"/>
      <c r="P8" s="13"/>
      <c r="Q8" s="13"/>
      <c r="R8" s="13"/>
      <c r="S8" s="13"/>
      <c r="T8" s="13"/>
    </row>
    <row r="9" spans="1:20" s="164" customFormat="1" ht="15" customHeight="1" thickBot="1" x14ac:dyDescent="0.35">
      <c r="A9" s="87">
        <v>1</v>
      </c>
      <c r="B9" s="86" t="s">
        <v>159</v>
      </c>
      <c r="C9" s="428" t="s">
        <v>61</v>
      </c>
      <c r="D9" s="117" t="s">
        <v>16</v>
      </c>
      <c r="E9" s="117">
        <v>3</v>
      </c>
      <c r="F9" s="113">
        <v>2</v>
      </c>
      <c r="G9" s="108">
        <v>1</v>
      </c>
      <c r="H9" s="108"/>
      <c r="I9" s="108"/>
      <c r="J9" s="108">
        <f>SUM(F9:I9)*14</f>
        <v>42</v>
      </c>
      <c r="K9" s="108">
        <f>E9*25-J9</f>
        <v>33</v>
      </c>
      <c r="L9" s="508" t="s">
        <v>23</v>
      </c>
      <c r="M9" s="509"/>
      <c r="N9" s="510"/>
      <c r="O9" s="13">
        <f t="shared" ref="O9:O16" si="0">SUM(F9:I9)</f>
        <v>3</v>
      </c>
      <c r="P9" s="13"/>
      <c r="Q9" s="13"/>
      <c r="R9" s="13"/>
      <c r="S9" s="228"/>
      <c r="T9" s="228"/>
    </row>
    <row r="10" spans="1:20" s="164" customFormat="1" ht="15" customHeight="1" thickBot="1" x14ac:dyDescent="0.35">
      <c r="A10" s="87"/>
      <c r="B10" s="86" t="s">
        <v>160</v>
      </c>
      <c r="C10" s="428" t="s">
        <v>371</v>
      </c>
      <c r="D10" s="117" t="s">
        <v>16</v>
      </c>
      <c r="E10" s="117">
        <v>2</v>
      </c>
      <c r="F10" s="113">
        <v>1</v>
      </c>
      <c r="G10" s="108">
        <v>1</v>
      </c>
      <c r="H10" s="108"/>
      <c r="I10" s="108"/>
      <c r="J10" s="108">
        <f>SUM(F10:I10)*14</f>
        <v>28</v>
      </c>
      <c r="K10" s="108">
        <f>E10*25-J10</f>
        <v>22</v>
      </c>
      <c r="L10" s="508" t="s">
        <v>23</v>
      </c>
      <c r="M10" s="509"/>
      <c r="N10" s="510"/>
      <c r="O10" s="13">
        <f t="shared" si="0"/>
        <v>2</v>
      </c>
      <c r="P10" s="13"/>
      <c r="Q10" s="13"/>
      <c r="R10" s="13"/>
      <c r="S10" s="228"/>
      <c r="T10" s="228"/>
    </row>
    <row r="11" spans="1:20" s="164" customFormat="1" ht="19.8" customHeight="1" thickBot="1" x14ac:dyDescent="0.35">
      <c r="A11" s="83">
        <v>2</v>
      </c>
      <c r="B11" s="86" t="s">
        <v>161</v>
      </c>
      <c r="C11" s="428" t="s">
        <v>62</v>
      </c>
      <c r="D11" s="130" t="s">
        <v>16</v>
      </c>
      <c r="E11" s="130">
        <v>4</v>
      </c>
      <c r="F11" s="123"/>
      <c r="G11" s="129">
        <v>3</v>
      </c>
      <c r="H11" s="129"/>
      <c r="I11" s="129"/>
      <c r="J11" s="129">
        <f>SUM(F11:I11)*14</f>
        <v>42</v>
      </c>
      <c r="K11" s="129">
        <f>E11*25-J11</f>
        <v>58</v>
      </c>
      <c r="L11" s="508" t="s">
        <v>23</v>
      </c>
      <c r="M11" s="509"/>
      <c r="N11" s="510"/>
      <c r="O11" s="13">
        <f t="shared" si="0"/>
        <v>3</v>
      </c>
      <c r="P11" s="13"/>
      <c r="Q11" s="13"/>
      <c r="R11" s="13"/>
      <c r="S11" s="228"/>
      <c r="T11" s="228"/>
    </row>
    <row r="12" spans="1:20" s="119" customFormat="1" ht="19.8" customHeight="1" thickBot="1" x14ac:dyDescent="0.35">
      <c r="A12" s="83">
        <v>3</v>
      </c>
      <c r="B12" s="86" t="s">
        <v>162</v>
      </c>
      <c r="C12" s="428" t="s">
        <v>277</v>
      </c>
      <c r="D12" s="130" t="s">
        <v>16</v>
      </c>
      <c r="E12" s="130">
        <v>3</v>
      </c>
      <c r="F12" s="123">
        <v>2</v>
      </c>
      <c r="G12" s="129">
        <v>1</v>
      </c>
      <c r="H12" s="129"/>
      <c r="I12" s="129"/>
      <c r="J12" s="129">
        <f>SUM(F12:I12)*14</f>
        <v>42</v>
      </c>
      <c r="K12" s="129">
        <f>E12*25-J12</f>
        <v>33</v>
      </c>
      <c r="L12" s="508" t="s">
        <v>23</v>
      </c>
      <c r="M12" s="509"/>
      <c r="N12" s="510"/>
      <c r="O12" s="13">
        <f t="shared" si="0"/>
        <v>3</v>
      </c>
      <c r="P12" s="13"/>
      <c r="Q12" s="13"/>
      <c r="R12" s="13"/>
      <c r="S12" s="229"/>
      <c r="T12" s="229"/>
    </row>
    <row r="13" spans="1:20" s="119" customFormat="1" ht="19.8" customHeight="1" x14ac:dyDescent="0.3">
      <c r="A13" s="131">
        <v>4</v>
      </c>
      <c r="B13" s="129" t="s">
        <v>397</v>
      </c>
      <c r="C13" s="430" t="s">
        <v>361</v>
      </c>
      <c r="D13" s="171" t="s">
        <v>16</v>
      </c>
      <c r="E13" s="171">
        <v>2</v>
      </c>
      <c r="F13" s="406">
        <v>1</v>
      </c>
      <c r="G13" s="133">
        <v>1</v>
      </c>
      <c r="H13" s="133"/>
      <c r="I13" s="133"/>
      <c r="J13" s="133">
        <f>SUM(F13:I13)*14</f>
        <v>28</v>
      </c>
      <c r="K13" s="133">
        <f>E13*25-J13</f>
        <v>22</v>
      </c>
      <c r="L13" s="508" t="s">
        <v>23</v>
      </c>
      <c r="M13" s="509"/>
      <c r="N13" s="510"/>
      <c r="O13" s="13">
        <f t="shared" si="0"/>
        <v>2</v>
      </c>
      <c r="P13" s="13"/>
      <c r="Q13" s="13"/>
      <c r="R13" s="13"/>
      <c r="S13" s="229"/>
      <c r="T13" s="229"/>
    </row>
    <row r="14" spans="1:20" s="119" customFormat="1" ht="29.4" thickBot="1" x14ac:dyDescent="0.35">
      <c r="A14" s="131">
        <v>5</v>
      </c>
      <c r="B14" s="129" t="s">
        <v>398</v>
      </c>
      <c r="C14" s="452" t="s">
        <v>278</v>
      </c>
      <c r="D14" s="453" t="s">
        <v>16</v>
      </c>
      <c r="E14" s="171">
        <v>4</v>
      </c>
      <c r="F14" s="406"/>
      <c r="G14" s="133">
        <v>3</v>
      </c>
      <c r="H14" s="133"/>
      <c r="I14" s="133"/>
      <c r="J14" s="133">
        <f t="shared" ref="J14" si="1">SUM(F14:I14)*14</f>
        <v>42</v>
      </c>
      <c r="K14" s="133">
        <f t="shared" ref="K14" si="2">E14*25-J14</f>
        <v>58</v>
      </c>
      <c r="L14" s="508" t="s">
        <v>23</v>
      </c>
      <c r="M14" s="509"/>
      <c r="N14" s="510"/>
      <c r="O14" s="13">
        <f t="shared" si="0"/>
        <v>3</v>
      </c>
      <c r="P14" s="13"/>
      <c r="Q14" s="13"/>
      <c r="R14" s="13"/>
      <c r="S14" s="229"/>
      <c r="T14" s="229"/>
    </row>
    <row r="15" spans="1:20" ht="14.4" customHeight="1" thickBot="1" x14ac:dyDescent="0.35">
      <c r="A15" s="519" t="s">
        <v>58</v>
      </c>
      <c r="B15" s="546"/>
      <c r="C15" s="546"/>
      <c r="D15" s="520"/>
      <c r="E15" s="520"/>
      <c r="F15" s="520"/>
      <c r="G15" s="520"/>
      <c r="H15" s="520"/>
      <c r="I15" s="520"/>
      <c r="J15" s="520"/>
      <c r="K15" s="520"/>
      <c r="L15" s="534"/>
      <c r="M15" s="534"/>
      <c r="N15" s="535"/>
      <c r="P15" s="13"/>
      <c r="Q15" s="13"/>
      <c r="R15" s="13"/>
      <c r="S15" s="13"/>
      <c r="T15" s="13"/>
    </row>
    <row r="16" spans="1:20" s="164" customFormat="1" ht="15" customHeight="1" x14ac:dyDescent="0.3">
      <c r="A16" s="82">
        <v>6</v>
      </c>
      <c r="B16" s="454" t="s">
        <v>165</v>
      </c>
      <c r="C16" s="455" t="s">
        <v>81</v>
      </c>
      <c r="D16" s="650" t="s">
        <v>16</v>
      </c>
      <c r="E16" s="756">
        <v>3</v>
      </c>
      <c r="F16" s="518">
        <v>1</v>
      </c>
      <c r="G16" s="629">
        <v>1</v>
      </c>
      <c r="H16" s="629"/>
      <c r="I16" s="629"/>
      <c r="J16" s="629">
        <f t="shared" ref="J16:J22" si="3">SUM(F16:I16)*14</f>
        <v>28</v>
      </c>
      <c r="K16" s="629">
        <f t="shared" ref="K16:K22" si="4">E16*25-J16</f>
        <v>47</v>
      </c>
      <c r="L16" s="513" t="s">
        <v>24</v>
      </c>
      <c r="M16" s="514"/>
      <c r="N16" s="515"/>
      <c r="O16" s="13">
        <f t="shared" si="0"/>
        <v>2</v>
      </c>
      <c r="P16" s="13"/>
      <c r="Q16" s="13"/>
      <c r="R16" s="13"/>
      <c r="S16" s="228"/>
      <c r="T16" s="228"/>
    </row>
    <row r="17" spans="1:20" s="164" customFormat="1" ht="15" customHeight="1" thickBot="1" x14ac:dyDescent="0.35">
      <c r="A17" s="83">
        <v>7</v>
      </c>
      <c r="B17" s="84" t="s">
        <v>166</v>
      </c>
      <c r="C17" s="221" t="s">
        <v>80</v>
      </c>
      <c r="D17" s="650"/>
      <c r="E17" s="536"/>
      <c r="F17" s="628"/>
      <c r="G17" s="511"/>
      <c r="H17" s="511"/>
      <c r="I17" s="511"/>
      <c r="J17" s="511"/>
      <c r="K17" s="511"/>
      <c r="L17" s="630"/>
      <c r="M17" s="626"/>
      <c r="N17" s="628"/>
      <c r="O17"/>
      <c r="P17" s="13"/>
      <c r="Q17" s="13"/>
      <c r="R17" s="13"/>
      <c r="S17" s="228"/>
      <c r="T17" s="228"/>
    </row>
    <row r="18" spans="1:20" s="164" customFormat="1" ht="15" customHeight="1" x14ac:dyDescent="0.3">
      <c r="A18" s="446">
        <v>8</v>
      </c>
      <c r="B18" s="404" t="s">
        <v>166</v>
      </c>
      <c r="C18" s="457" t="s">
        <v>83</v>
      </c>
      <c r="D18" s="700" t="s">
        <v>22</v>
      </c>
      <c r="E18" s="654">
        <v>3</v>
      </c>
      <c r="F18" s="763">
        <v>1</v>
      </c>
      <c r="G18" s="760">
        <v>2</v>
      </c>
      <c r="H18" s="760"/>
      <c r="I18" s="760"/>
      <c r="J18" s="760">
        <f t="shared" si="3"/>
        <v>42</v>
      </c>
      <c r="K18" s="760">
        <f t="shared" si="4"/>
        <v>33</v>
      </c>
      <c r="L18" s="513" t="s">
        <v>23</v>
      </c>
      <c r="M18" s="514"/>
      <c r="N18" s="515"/>
      <c r="O18" s="13">
        <f t="shared" ref="O18" si="5">SUM(F18:I18)</f>
        <v>3</v>
      </c>
      <c r="P18" s="13"/>
      <c r="Q18" s="13"/>
      <c r="R18" s="13"/>
      <c r="S18" s="228"/>
      <c r="T18" s="228"/>
    </row>
    <row r="19" spans="1:20" s="164" customFormat="1" ht="15" customHeight="1" thickBot="1" x14ac:dyDescent="0.35">
      <c r="A19" s="476">
        <v>9</v>
      </c>
      <c r="B19" s="464" t="s">
        <v>167</v>
      </c>
      <c r="C19" s="433" t="s">
        <v>82</v>
      </c>
      <c r="D19" s="626"/>
      <c r="E19" s="536"/>
      <c r="F19" s="628"/>
      <c r="G19" s="511"/>
      <c r="H19" s="511"/>
      <c r="I19" s="511"/>
      <c r="J19" s="511"/>
      <c r="K19" s="511"/>
      <c r="L19" s="630"/>
      <c r="M19" s="626"/>
      <c r="N19" s="628"/>
      <c r="O19"/>
      <c r="P19" s="13"/>
      <c r="Q19" s="13"/>
      <c r="R19" s="13"/>
      <c r="S19" s="228"/>
      <c r="T19" s="228"/>
    </row>
    <row r="20" spans="1:20" s="119" customFormat="1" x14ac:dyDescent="0.3">
      <c r="A20" s="260">
        <v>10</v>
      </c>
      <c r="B20" s="404" t="s">
        <v>171</v>
      </c>
      <c r="C20" s="432" t="s">
        <v>300</v>
      </c>
      <c r="D20" s="708" t="s">
        <v>16</v>
      </c>
      <c r="E20" s="708">
        <v>3</v>
      </c>
      <c r="F20" s="707">
        <v>1</v>
      </c>
      <c r="G20" s="709">
        <v>1</v>
      </c>
      <c r="H20" s="709"/>
      <c r="I20" s="709"/>
      <c r="J20" s="709">
        <f t="shared" si="3"/>
        <v>28</v>
      </c>
      <c r="K20" s="709">
        <f t="shared" si="4"/>
        <v>47</v>
      </c>
      <c r="L20" s="513" t="s">
        <v>24</v>
      </c>
      <c r="M20" s="514"/>
      <c r="N20" s="515"/>
      <c r="O20" s="13">
        <f t="shared" ref="O20" si="6">SUM(F20:I20)</f>
        <v>2</v>
      </c>
      <c r="P20" s="13"/>
      <c r="Q20" s="13"/>
      <c r="R20" s="13"/>
      <c r="S20" s="229"/>
      <c r="T20" s="229"/>
    </row>
    <row r="21" spans="1:20" s="119" customFormat="1" ht="29.4" thickBot="1" x14ac:dyDescent="0.35">
      <c r="A21" s="260">
        <v>11</v>
      </c>
      <c r="B21" s="173" t="s">
        <v>172</v>
      </c>
      <c r="C21" s="221" t="s">
        <v>299</v>
      </c>
      <c r="D21" s="536"/>
      <c r="E21" s="536"/>
      <c r="F21" s="538"/>
      <c r="G21" s="511"/>
      <c r="H21" s="511"/>
      <c r="I21" s="511"/>
      <c r="J21" s="511"/>
      <c r="K21" s="511"/>
      <c r="L21" s="630"/>
      <c r="M21" s="626"/>
      <c r="N21" s="628"/>
      <c r="O21"/>
      <c r="P21" s="13"/>
      <c r="Q21" s="13"/>
      <c r="R21" s="13"/>
      <c r="S21" s="229"/>
      <c r="T21" s="229"/>
    </row>
    <row r="22" spans="1:20" s="119" customFormat="1" x14ac:dyDescent="0.3">
      <c r="A22" s="456">
        <v>12</v>
      </c>
      <c r="B22" s="404" t="s">
        <v>167</v>
      </c>
      <c r="C22" s="457" t="s">
        <v>301</v>
      </c>
      <c r="D22" s="708" t="s">
        <v>22</v>
      </c>
      <c r="E22" s="708">
        <v>3</v>
      </c>
      <c r="F22" s="707">
        <v>1</v>
      </c>
      <c r="G22" s="709">
        <v>2</v>
      </c>
      <c r="H22" s="709"/>
      <c r="I22" s="709"/>
      <c r="J22" s="709">
        <f t="shared" si="3"/>
        <v>42</v>
      </c>
      <c r="K22" s="709">
        <f t="shared" si="4"/>
        <v>33</v>
      </c>
      <c r="L22" s="513" t="s">
        <v>23</v>
      </c>
      <c r="M22" s="514"/>
      <c r="N22" s="515"/>
      <c r="O22">
        <f>SUM(F22:I22)</f>
        <v>3</v>
      </c>
      <c r="P22" s="13"/>
      <c r="Q22" s="13"/>
      <c r="R22" s="13"/>
      <c r="S22" s="229"/>
      <c r="T22" s="229"/>
    </row>
    <row r="23" spans="1:20" s="119" customFormat="1" ht="15" thickBot="1" x14ac:dyDescent="0.35">
      <c r="A23" s="458">
        <v>13</v>
      </c>
      <c r="B23" s="173" t="s">
        <v>168</v>
      </c>
      <c r="C23" s="433" t="s">
        <v>302</v>
      </c>
      <c r="D23" s="536"/>
      <c r="E23" s="536"/>
      <c r="F23" s="538"/>
      <c r="G23" s="511"/>
      <c r="H23" s="511"/>
      <c r="I23" s="511"/>
      <c r="J23" s="511"/>
      <c r="K23" s="511"/>
      <c r="L23" s="630"/>
      <c r="M23" s="626"/>
      <c r="N23" s="628"/>
      <c r="O23"/>
      <c r="P23" s="13"/>
      <c r="Q23" s="13"/>
      <c r="R23" s="13"/>
      <c r="S23" s="229"/>
      <c r="T23" s="229"/>
    </row>
    <row r="24" spans="1:20" x14ac:dyDescent="0.3">
      <c r="A24" s="573" t="s">
        <v>25</v>
      </c>
      <c r="B24" s="574"/>
      <c r="C24" s="574"/>
      <c r="D24" s="14" t="s">
        <v>26</v>
      </c>
      <c r="E24" s="721">
        <f t="shared" ref="E24:K24" si="7">SUM(E9:E23)</f>
        <v>30</v>
      </c>
      <c r="F24" s="45">
        <f t="shared" si="7"/>
        <v>10</v>
      </c>
      <c r="G24" s="44">
        <f t="shared" si="7"/>
        <v>16</v>
      </c>
      <c r="H24" s="44">
        <f t="shared" si="7"/>
        <v>0</v>
      </c>
      <c r="I24" s="44">
        <f t="shared" si="7"/>
        <v>0</v>
      </c>
      <c r="J24" s="723">
        <f t="shared" si="7"/>
        <v>364</v>
      </c>
      <c r="K24" s="723">
        <f t="shared" si="7"/>
        <v>386</v>
      </c>
      <c r="L24" s="44" t="s">
        <v>27</v>
      </c>
      <c r="M24" s="761" t="s">
        <v>28</v>
      </c>
      <c r="N24" s="762"/>
      <c r="P24" s="13"/>
      <c r="Q24" s="13"/>
      <c r="R24" s="13"/>
      <c r="S24" s="13"/>
      <c r="T24" s="13"/>
    </row>
    <row r="25" spans="1:20" ht="15" thickBot="1" x14ac:dyDescent="0.35">
      <c r="A25" s="720"/>
      <c r="B25" s="488"/>
      <c r="C25" s="488"/>
      <c r="D25" s="79" t="s">
        <v>29</v>
      </c>
      <c r="E25" s="722"/>
      <c r="F25" s="46">
        <f>COUNT(F9:F23)</f>
        <v>8</v>
      </c>
      <c r="G25" s="47">
        <f>COUNT(G9:G23)</f>
        <v>10</v>
      </c>
      <c r="H25" s="47">
        <f>COUNT(H9:H23)</f>
        <v>0</v>
      </c>
      <c r="I25" s="47">
        <f>COUNT(I9:I23)</f>
        <v>0</v>
      </c>
      <c r="J25" s="724"/>
      <c r="K25" s="724"/>
      <c r="L25" s="48">
        <f>COUNTIF(L1:L24,"=E")</f>
        <v>8</v>
      </c>
      <c r="M25" s="727">
        <f>COUNTIF(L1:L24,"=V")</f>
        <v>2</v>
      </c>
      <c r="N25" s="728"/>
      <c r="P25" s="13"/>
      <c r="Q25" s="13"/>
      <c r="R25" s="13"/>
      <c r="S25" s="13"/>
      <c r="T25" s="13"/>
    </row>
    <row r="26" spans="1:20" ht="15" customHeight="1" thickBot="1" x14ac:dyDescent="0.35">
      <c r="A26" s="579" t="s">
        <v>59</v>
      </c>
      <c r="B26" s="580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711"/>
      <c r="P26" s="67" t="s">
        <v>319</v>
      </c>
      <c r="Q26" s="67" t="s">
        <v>321</v>
      </c>
      <c r="R26" s="67" t="s">
        <v>320</v>
      </c>
      <c r="S26" s="13"/>
      <c r="T26" s="13"/>
    </row>
    <row r="27" spans="1:20" ht="15" customHeight="1" thickBot="1" x14ac:dyDescent="0.35">
      <c r="A27" s="51">
        <v>18</v>
      </c>
      <c r="B27" s="76" t="s">
        <v>176</v>
      </c>
      <c r="C27" s="52" t="s">
        <v>233</v>
      </c>
      <c r="D27" s="58" t="s">
        <v>15</v>
      </c>
      <c r="E27" s="56">
        <v>2</v>
      </c>
      <c r="F27" s="57">
        <v>2</v>
      </c>
      <c r="G27" s="43"/>
      <c r="H27" s="43"/>
      <c r="I27" s="43"/>
      <c r="J27" s="43">
        <f t="shared" ref="J27:J29" si="8">SUM(F27:I27)*14</f>
        <v>28</v>
      </c>
      <c r="K27" s="43">
        <f t="shared" ref="K27:K30" si="9">E27*25-J27</f>
        <v>22</v>
      </c>
      <c r="L27" s="712" t="s">
        <v>24</v>
      </c>
      <c r="M27" s="713"/>
      <c r="N27" s="714"/>
      <c r="P27" s="67">
        <f>SUM(O9:O11, O16:O19)</f>
        <v>13</v>
      </c>
      <c r="Q27" s="67">
        <f>SUM(O12:O14, O20:O23)</f>
        <v>13</v>
      </c>
      <c r="R27" s="67">
        <v>0</v>
      </c>
      <c r="S27" s="13"/>
      <c r="T27" s="13"/>
    </row>
    <row r="28" spans="1:20" ht="15" customHeight="1" thickBot="1" x14ac:dyDescent="0.35">
      <c r="A28" s="38">
        <v>19</v>
      </c>
      <c r="B28" s="15" t="s">
        <v>177</v>
      </c>
      <c r="C28" s="49" t="s">
        <v>234</v>
      </c>
      <c r="D28" s="58" t="s">
        <v>15</v>
      </c>
      <c r="E28" s="56">
        <v>2</v>
      </c>
      <c r="F28" s="57">
        <v>2</v>
      </c>
      <c r="G28" s="43"/>
      <c r="H28" s="43"/>
      <c r="I28" s="43"/>
      <c r="J28" s="16">
        <f t="shared" si="8"/>
        <v>28</v>
      </c>
      <c r="K28" s="16">
        <f t="shared" si="9"/>
        <v>22</v>
      </c>
      <c r="L28" s="715" t="s">
        <v>24</v>
      </c>
      <c r="M28" s="716"/>
      <c r="N28" s="717"/>
      <c r="P28" s="13"/>
      <c r="Q28" s="12"/>
      <c r="R28" s="13"/>
      <c r="S28" s="13"/>
      <c r="T28" s="13"/>
    </row>
    <row r="29" spans="1:20" ht="15" customHeight="1" thickBot="1" x14ac:dyDescent="0.35">
      <c r="A29" s="36">
        <v>20</v>
      </c>
      <c r="B29" s="15" t="s">
        <v>178</v>
      </c>
      <c r="C29" s="49" t="s">
        <v>235</v>
      </c>
      <c r="D29" s="58" t="s">
        <v>15</v>
      </c>
      <c r="E29" s="56">
        <v>2</v>
      </c>
      <c r="F29" s="57"/>
      <c r="G29" s="43">
        <v>2</v>
      </c>
      <c r="H29" s="43"/>
      <c r="I29" s="43"/>
      <c r="J29" s="16">
        <f t="shared" si="8"/>
        <v>28</v>
      </c>
      <c r="K29" s="16">
        <f t="shared" si="9"/>
        <v>22</v>
      </c>
      <c r="L29" s="715" t="s">
        <v>24</v>
      </c>
      <c r="M29" s="716"/>
      <c r="N29" s="717"/>
      <c r="P29" s="13"/>
      <c r="Q29" s="12"/>
      <c r="R29" s="13"/>
      <c r="S29" s="13"/>
      <c r="T29" s="13"/>
    </row>
    <row r="30" spans="1:20" ht="15" customHeight="1" thickBot="1" x14ac:dyDescent="0.35">
      <c r="A30" s="63">
        <v>21</v>
      </c>
      <c r="B30" s="15" t="s">
        <v>179</v>
      </c>
      <c r="C30" s="64" t="s">
        <v>310</v>
      </c>
      <c r="D30" s="59" t="s">
        <v>15</v>
      </c>
      <c r="E30" s="60">
        <v>5</v>
      </c>
      <c r="F30" s="61">
        <v>2</v>
      </c>
      <c r="G30" s="48">
        <v>2</v>
      </c>
      <c r="H30" s="48"/>
      <c r="I30" s="48"/>
      <c r="J30" s="16">
        <f t="shared" ref="J30" si="10">SUM(F30:I30)*14</f>
        <v>56</v>
      </c>
      <c r="K30" s="16">
        <f t="shared" si="9"/>
        <v>69</v>
      </c>
      <c r="L30" s="715" t="s">
        <v>23</v>
      </c>
      <c r="M30" s="716"/>
      <c r="N30" s="717"/>
      <c r="P30" s="13"/>
      <c r="Q30" s="12"/>
      <c r="R30" s="21"/>
      <c r="S30" s="21"/>
      <c r="T30" s="21"/>
    </row>
    <row r="31" spans="1:20" ht="29.4" customHeight="1" thickBot="1" x14ac:dyDescent="0.35">
      <c r="A31" s="65">
        <v>22</v>
      </c>
      <c r="B31" s="15" t="s">
        <v>180</v>
      </c>
      <c r="C31" s="64" t="s">
        <v>84</v>
      </c>
      <c r="D31" s="54" t="s">
        <v>380</v>
      </c>
      <c r="E31" s="60">
        <v>3</v>
      </c>
      <c r="F31" s="409"/>
      <c r="G31" s="410"/>
      <c r="H31" s="410"/>
      <c r="I31" s="411"/>
      <c r="J31" s="718" t="s">
        <v>388</v>
      </c>
      <c r="K31" s="719"/>
      <c r="L31" s="715" t="s">
        <v>24</v>
      </c>
      <c r="M31" s="716"/>
      <c r="N31" s="717"/>
      <c r="P31" s="13"/>
      <c r="Q31" s="12"/>
      <c r="R31" s="21"/>
      <c r="S31" s="21"/>
      <c r="T31" s="21"/>
    </row>
    <row r="32" spans="1:20" ht="15.75" customHeight="1" thickBot="1" x14ac:dyDescent="0.35">
      <c r="A32" s="37">
        <v>23</v>
      </c>
      <c r="B32" s="15" t="s">
        <v>181</v>
      </c>
      <c r="C32" s="50" t="s">
        <v>56</v>
      </c>
      <c r="D32" s="54" t="s">
        <v>380</v>
      </c>
      <c r="E32" s="18">
        <v>3</v>
      </c>
      <c r="F32" s="740"/>
      <c r="G32" s="741"/>
      <c r="H32" s="741"/>
      <c r="I32" s="719"/>
      <c r="J32" s="718" t="s">
        <v>387</v>
      </c>
      <c r="K32" s="719"/>
      <c r="L32" s="715" t="s">
        <v>24</v>
      </c>
      <c r="M32" s="716"/>
      <c r="N32" s="717"/>
      <c r="P32" s="13"/>
      <c r="Q32" s="12"/>
      <c r="R32" s="13"/>
      <c r="S32" s="13"/>
      <c r="T32" s="13"/>
    </row>
    <row r="33" spans="1:20" ht="15.75" customHeight="1" thickBot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22"/>
      <c r="Q33" s="12"/>
      <c r="R33" s="21"/>
      <c r="S33" s="21"/>
      <c r="T33" s="21"/>
    </row>
    <row r="34" spans="1:20" ht="15.75" customHeight="1" x14ac:dyDescent="0.3">
      <c r="B34" s="495" t="s">
        <v>32</v>
      </c>
      <c r="C34" s="33" t="s">
        <v>33</v>
      </c>
      <c r="D34" s="498">
        <f>SUM(F9:I14)</f>
        <v>16</v>
      </c>
      <c r="E34" s="499"/>
      <c r="F34" s="499"/>
      <c r="G34" s="499"/>
      <c r="H34" s="499"/>
      <c r="I34" s="499"/>
      <c r="J34" s="499"/>
      <c r="K34" s="499"/>
      <c r="L34" s="499"/>
      <c r="M34" s="500"/>
      <c r="O34" s="167" t="s">
        <v>322</v>
      </c>
      <c r="P34" s="168">
        <f>SUM(D34, D35)</f>
        <v>26</v>
      </c>
      <c r="Q34" s="168">
        <f>SUM(P27, Q27, R27)</f>
        <v>26</v>
      </c>
      <c r="R34" s="21"/>
      <c r="S34" s="21"/>
      <c r="T34" s="21"/>
    </row>
    <row r="35" spans="1:20" ht="15.75" customHeight="1" x14ac:dyDescent="0.3">
      <c r="B35" s="496"/>
      <c r="C35" s="34" t="s">
        <v>34</v>
      </c>
      <c r="D35" s="501">
        <f>SUM(F16:I23)</f>
        <v>10</v>
      </c>
      <c r="E35" s="502"/>
      <c r="F35" s="502"/>
      <c r="G35" s="502"/>
      <c r="H35" s="502"/>
      <c r="I35" s="502"/>
      <c r="J35" s="502"/>
      <c r="K35" s="502"/>
      <c r="L35" s="502"/>
      <c r="M35" s="503"/>
      <c r="P35" s="22"/>
      <c r="Q35" s="12"/>
      <c r="R35" s="21"/>
      <c r="S35" s="21"/>
      <c r="T35" s="21"/>
    </row>
    <row r="36" spans="1:20" ht="15.75" customHeight="1" thickBot="1" x14ac:dyDescent="0.35">
      <c r="B36" s="497"/>
      <c r="C36" s="35" t="s">
        <v>35</v>
      </c>
      <c r="D36" s="504">
        <f>SUM(F27:I32)</f>
        <v>10</v>
      </c>
      <c r="E36" s="505"/>
      <c r="F36" s="505"/>
      <c r="G36" s="505"/>
      <c r="H36" s="505"/>
      <c r="I36" s="505"/>
      <c r="J36" s="505"/>
      <c r="K36" s="505"/>
      <c r="L36" s="505"/>
      <c r="M36" s="506"/>
      <c r="P36" s="22"/>
      <c r="Q36" s="12"/>
      <c r="R36" s="21"/>
      <c r="S36" s="21"/>
      <c r="T36" s="21"/>
    </row>
    <row r="37" spans="1:20" s="26" customFormat="1" ht="15.75" customHeight="1" x14ac:dyDescent="0.2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P37" s="30"/>
      <c r="Q37" s="31"/>
      <c r="R37" s="32"/>
      <c r="S37" s="32"/>
      <c r="T37" s="32"/>
    </row>
    <row r="38" spans="1:20" ht="18" customHeight="1" x14ac:dyDescent="0.3">
      <c r="B38" s="4" t="s">
        <v>36</v>
      </c>
      <c r="C38" s="9"/>
      <c r="D38" s="1"/>
      <c r="E38" s="488" t="s">
        <v>37</v>
      </c>
      <c r="F38" s="488"/>
      <c r="G38" s="4"/>
      <c r="H38" s="1"/>
      <c r="I38" s="1"/>
      <c r="J38" s="507" t="s">
        <v>38</v>
      </c>
      <c r="K38" s="507"/>
      <c r="L38" s="507"/>
      <c r="M38" s="507"/>
      <c r="P38" s="13"/>
      <c r="Q38" s="12"/>
      <c r="R38" s="489"/>
      <c r="S38" s="489"/>
      <c r="T38" s="489"/>
    </row>
    <row r="39" spans="1:20" ht="15" customHeight="1" x14ac:dyDescent="0.3">
      <c r="B39" s="490" t="s">
        <v>39</v>
      </c>
      <c r="C39" s="490"/>
      <c r="D39" s="491" t="s">
        <v>71</v>
      </c>
      <c r="E39" s="491"/>
      <c r="F39" s="491"/>
      <c r="G39" s="491"/>
      <c r="H39" s="491"/>
      <c r="I39" s="491"/>
      <c r="J39" s="492" t="s">
        <v>72</v>
      </c>
      <c r="K39" s="492"/>
      <c r="L39" s="492"/>
      <c r="M39" s="492"/>
      <c r="P39" s="13"/>
      <c r="Q39" s="12"/>
      <c r="R39" s="13"/>
      <c r="S39" s="13"/>
      <c r="T39" s="13"/>
    </row>
    <row r="40" spans="1:20" ht="1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3">
      <c r="B47" s="1"/>
      <c r="C47" s="1"/>
      <c r="H47" s="4"/>
      <c r="I47" s="4"/>
      <c r="J47" s="1"/>
      <c r="K47" s="1"/>
      <c r="L47" s="1"/>
    </row>
    <row r="48" spans="1:20" ht="15" customHeight="1" x14ac:dyDescent="0.3">
      <c r="B48" s="1"/>
      <c r="C48" s="1"/>
      <c r="H48" s="4"/>
      <c r="I48" s="4"/>
      <c r="J48" s="1"/>
      <c r="K48" s="1"/>
      <c r="L48" s="1"/>
    </row>
    <row r="49" spans="1:20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20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20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20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20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20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20" x14ac:dyDescent="0.3">
      <c r="A55" s="493" t="s">
        <v>60</v>
      </c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</row>
    <row r="56" spans="1:20" x14ac:dyDescent="0.3">
      <c r="A56" s="494" t="s">
        <v>40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</row>
    <row r="57" spans="1:20" x14ac:dyDescent="0.3">
      <c r="B57" s="1"/>
      <c r="C57" s="1"/>
      <c r="D57" s="488"/>
      <c r="E57" s="488"/>
      <c r="F57" s="488"/>
      <c r="G57" s="488"/>
      <c r="H57" s="1"/>
      <c r="I57" s="1"/>
      <c r="J57" s="1"/>
      <c r="K57" s="1"/>
      <c r="L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0" s="6" customFormat="1" x14ac:dyDescent="0.3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N62"/>
      <c r="O62"/>
      <c r="P62"/>
      <c r="Q62"/>
      <c r="R62"/>
      <c r="S62"/>
      <c r="T62"/>
    </row>
    <row r="63" spans="1:20" s="6" customFormat="1" x14ac:dyDescent="0.3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N63"/>
      <c r="O63"/>
      <c r="P63"/>
      <c r="Q63"/>
      <c r="R63"/>
      <c r="S63"/>
      <c r="T63"/>
    </row>
    <row r="64" spans="1:20" s="6" customForma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N64"/>
      <c r="O64"/>
      <c r="P64"/>
      <c r="Q64"/>
      <c r="R64"/>
      <c r="S64"/>
      <c r="T64"/>
    </row>
    <row r="65" spans="2:20" s="6" customFormat="1" x14ac:dyDescent="0.3">
      <c r="B65" s="1"/>
      <c r="C65" s="1"/>
      <c r="D65" s="1"/>
      <c r="E65" s="488"/>
      <c r="F65" s="488"/>
      <c r="G65" s="488"/>
      <c r="H65" s="1"/>
      <c r="I65" s="1"/>
      <c r="J65" s="1"/>
      <c r="K65" s="1"/>
      <c r="L65" s="1"/>
      <c r="N65"/>
      <c r="O65"/>
      <c r="P65"/>
      <c r="Q65"/>
      <c r="R65"/>
      <c r="S65"/>
      <c r="T65"/>
    </row>
    <row r="66" spans="2:20" s="6" customFormat="1" x14ac:dyDescent="0.3">
      <c r="B66" s="1"/>
      <c r="C66" s="1"/>
      <c r="D66" s="1"/>
      <c r="E66" s="488"/>
      <c r="F66" s="488"/>
      <c r="G66" s="488"/>
      <c r="H66" s="1"/>
      <c r="I66" s="1"/>
      <c r="J66" s="1"/>
      <c r="K66" s="1"/>
      <c r="L66" s="1"/>
      <c r="N66"/>
      <c r="O66"/>
      <c r="P66"/>
      <c r="Q66"/>
      <c r="R66"/>
      <c r="S66"/>
      <c r="T66"/>
    </row>
    <row r="67" spans="2:20" s="6" customForma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/>
      <c r="O67"/>
      <c r="P67"/>
      <c r="Q67"/>
      <c r="R67"/>
      <c r="S67"/>
      <c r="T67"/>
    </row>
    <row r="68" spans="2:20" s="6" customForma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N68"/>
      <c r="O68"/>
      <c r="P68"/>
      <c r="Q68"/>
      <c r="R68"/>
      <c r="S68"/>
      <c r="T68"/>
    </row>
    <row r="69" spans="2:20" s="6" customForma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N69"/>
      <c r="O69"/>
      <c r="P69"/>
      <c r="Q69"/>
      <c r="R69"/>
      <c r="S69"/>
      <c r="T69"/>
    </row>
  </sheetData>
  <sheetProtection formatCells="0" formatRows="0" insertRows="0" insertHyperlinks="0" deleteRows="0" sort="0" autoFilter="0" pivotTables="0"/>
  <protectedRanges>
    <protectedRange sqref="A27:B32 N28:XFD29 P9:XFD14 A9:N14 C16:N16 P16:XFD16 A16:B19 D19:XFD19 D18:N18 P18:XFD18 C17:XFD17 T27:XFD27 N27:O27" name="Editabil"/>
    <protectedRange sqref="O10:O14" name="Editabil_4_1"/>
    <protectedRange sqref="C18:C19" name="Editabil_1"/>
    <protectedRange sqref="B20:N21 T20:XFD21" name="Editabil_3"/>
    <protectedRange sqref="O21:S21 P20:S20" name="Editabil_1_1"/>
    <protectedRange sqref="A22:N23 T22:XFD23" name="Editabil_7"/>
    <protectedRange sqref="O23:S23 P22:S22" name="Editabil_1_4"/>
    <protectedRange sqref="O22" name="Editabil_2_3"/>
    <protectedRange sqref="S26:S27" name="Editabil_2"/>
    <protectedRange sqref="C3:G4 D2 K1:L2" name="Editabil_5_1_2"/>
    <protectedRange sqref="D39 J39" name="Editabil_7_1"/>
  </protectedRanges>
  <mergeCells count="92">
    <mergeCell ref="C3:G3"/>
    <mergeCell ref="K3:L3"/>
    <mergeCell ref="D1:H1"/>
    <mergeCell ref="K1:L1"/>
    <mergeCell ref="B2:C2"/>
    <mergeCell ref="D2:H2"/>
    <mergeCell ref="K2:L2"/>
    <mergeCell ref="A8:N8"/>
    <mergeCell ref="L9:N9"/>
    <mergeCell ref="L11:N11"/>
    <mergeCell ref="L12:N12"/>
    <mergeCell ref="L14:N14"/>
    <mergeCell ref="L10:N10"/>
    <mergeCell ref="L13:N1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D20:D21"/>
    <mergeCell ref="J16:J17"/>
    <mergeCell ref="K16:K17"/>
    <mergeCell ref="L16:N17"/>
    <mergeCell ref="D18:D19"/>
    <mergeCell ref="E18:E19"/>
    <mergeCell ref="F18:F19"/>
    <mergeCell ref="G18:G19"/>
    <mergeCell ref="H18:H19"/>
    <mergeCell ref="I18:I19"/>
    <mergeCell ref="J18:J19"/>
    <mergeCell ref="D16:D17"/>
    <mergeCell ref="E16:E17"/>
    <mergeCell ref="F16:F17"/>
    <mergeCell ref="G16:G17"/>
    <mergeCell ref="H16:H17"/>
    <mergeCell ref="L31:N31"/>
    <mergeCell ref="A26:N26"/>
    <mergeCell ref="L27:N27"/>
    <mergeCell ref="L28:N28"/>
    <mergeCell ref="L29:N29"/>
    <mergeCell ref="L30:N30"/>
    <mergeCell ref="J31:K31"/>
    <mergeCell ref="A24:C25"/>
    <mergeCell ref="E24:E25"/>
    <mergeCell ref="J24:J25"/>
    <mergeCell ref="K24:K25"/>
    <mergeCell ref="M24:N24"/>
    <mergeCell ref="M25:N25"/>
    <mergeCell ref="F32:I32"/>
    <mergeCell ref="L32:N32"/>
    <mergeCell ref="B34:B36"/>
    <mergeCell ref="D34:M34"/>
    <mergeCell ref="D35:M35"/>
    <mergeCell ref="D36:M36"/>
    <mergeCell ref="J32:K32"/>
    <mergeCell ref="E38:F38"/>
    <mergeCell ref="J38:M38"/>
    <mergeCell ref="R38:T38"/>
    <mergeCell ref="B39:C39"/>
    <mergeCell ref="D39:I39"/>
    <mergeCell ref="J39:M39"/>
    <mergeCell ref="A55:M55"/>
    <mergeCell ref="A56:M56"/>
    <mergeCell ref="D57:G57"/>
    <mergeCell ref="E65:G65"/>
    <mergeCell ref="E66:G66"/>
    <mergeCell ref="E20:E21"/>
    <mergeCell ref="F20:F21"/>
    <mergeCell ref="G20:G21"/>
    <mergeCell ref="H20:H21"/>
    <mergeCell ref="I20:I21"/>
    <mergeCell ref="I16:I17"/>
    <mergeCell ref="A15:N15"/>
    <mergeCell ref="F22:F23"/>
    <mergeCell ref="E22:E23"/>
    <mergeCell ref="D22:D23"/>
    <mergeCell ref="L22:N23"/>
    <mergeCell ref="K22:K23"/>
    <mergeCell ref="J22:J23"/>
    <mergeCell ref="H22:H23"/>
    <mergeCell ref="G22:G23"/>
    <mergeCell ref="I22:I23"/>
    <mergeCell ref="J20:J21"/>
    <mergeCell ref="K20:K21"/>
    <mergeCell ref="L20:N21"/>
    <mergeCell ref="K18:K19"/>
    <mergeCell ref="L18:N19"/>
  </mergeCells>
  <conditionalFormatting sqref="D1:D4">
    <cfRule type="cellIs" dxfId="257" priority="13" stopIfTrue="1" operator="equal">
      <formula>"DM"</formula>
    </cfRule>
    <cfRule type="cellIs" dxfId="256" priority="11" stopIfTrue="1" operator="equal">
      <formula>"DI"</formula>
    </cfRule>
    <cfRule type="cellIs" dxfId="255" priority="12" stopIfTrue="1" operator="equal">
      <formula>"DJ"</formula>
    </cfRule>
    <cfRule type="cellIs" dxfId="254" priority="14" stopIfTrue="1" operator="equal">
      <formula>"D"</formula>
    </cfRule>
  </conditionalFormatting>
  <conditionalFormatting sqref="D1:D7">
    <cfRule type="cellIs" dxfId="253" priority="15" operator="equal">
      <formula>"SI"</formula>
    </cfRule>
    <cfRule type="cellIs" dxfId="252" priority="16" operator="equal">
      <formula>"SJ"</formula>
    </cfRule>
    <cfRule type="cellIs" dxfId="251" priority="17" operator="equal">
      <formula>"SM"</formula>
    </cfRule>
    <cfRule type="cellIs" dxfId="250" priority="18" operator="equal">
      <formula>"S"</formula>
    </cfRule>
    <cfRule type="cellIs" dxfId="249" priority="19" operator="equal">
      <formula>"C"</formula>
    </cfRule>
    <cfRule type="cellIs" dxfId="248" priority="20" operator="equal">
      <formula>"F"</formula>
    </cfRule>
  </conditionalFormatting>
  <conditionalFormatting sqref="D5:D7 D9:D14 D16 D24:D25">
    <cfRule type="cellIs" dxfId="247" priority="54" operator="equal">
      <formula>"D"</formula>
    </cfRule>
    <cfRule type="cellIs" dxfId="246" priority="51" operator="equal">
      <formula>"DI"</formula>
    </cfRule>
    <cfRule type="cellIs" dxfId="245" priority="52" operator="equal">
      <formula>"DM"</formula>
    </cfRule>
    <cfRule type="cellIs" dxfId="244" priority="53" operator="equal">
      <formula>"DJ"</formula>
    </cfRule>
  </conditionalFormatting>
  <conditionalFormatting sqref="D9:D14 D16 D24:D25">
    <cfRule type="cellIs" dxfId="243" priority="60" operator="equal">
      <formula>"F"</formula>
    </cfRule>
    <cfRule type="cellIs" dxfId="242" priority="55" operator="equal">
      <formula>"SI"</formula>
    </cfRule>
    <cfRule type="cellIs" dxfId="241" priority="56" operator="equal">
      <formula>"SM"</formula>
    </cfRule>
    <cfRule type="cellIs" dxfId="240" priority="57" operator="equal">
      <formula>"SJ"</formula>
    </cfRule>
    <cfRule type="cellIs" dxfId="239" priority="58" operator="equal">
      <formula>"S"</formula>
    </cfRule>
    <cfRule type="cellIs" dxfId="238" priority="59" operator="equal">
      <formula>"C"</formula>
    </cfRule>
  </conditionalFormatting>
  <conditionalFormatting sqref="D18:D20">
    <cfRule type="cellIs" dxfId="237" priority="40" operator="equal">
      <formula>"F"</formula>
    </cfRule>
    <cfRule type="cellIs" dxfId="236" priority="39" operator="equal">
      <formula>"C"</formula>
    </cfRule>
    <cfRule type="cellIs" dxfId="235" priority="38" operator="equal">
      <formula>"S"</formula>
    </cfRule>
    <cfRule type="cellIs" dxfId="234" priority="37" operator="equal">
      <formula>"SJ"</formula>
    </cfRule>
    <cfRule type="cellIs" dxfId="233" priority="36" operator="equal">
      <formula>"SM"</formula>
    </cfRule>
    <cfRule type="cellIs" dxfId="232" priority="35" operator="equal">
      <formula>"SI"</formula>
    </cfRule>
    <cfRule type="cellIs" dxfId="231" priority="33" operator="equal">
      <formula>"DJ"</formula>
    </cfRule>
    <cfRule type="cellIs" dxfId="230" priority="32" operator="equal">
      <formula>"DM"</formula>
    </cfRule>
    <cfRule type="cellIs" dxfId="229" priority="31" operator="equal">
      <formula>"DI"</formula>
    </cfRule>
    <cfRule type="cellIs" dxfId="228" priority="34" operator="equal">
      <formula>"D"</formula>
    </cfRule>
  </conditionalFormatting>
  <conditionalFormatting sqref="D22">
    <cfRule type="cellIs" dxfId="227" priority="28" operator="equal">
      <formula>"S"</formula>
    </cfRule>
    <cfRule type="cellIs" dxfId="226" priority="21" operator="equal">
      <formula>"DI"</formula>
    </cfRule>
    <cfRule type="cellIs" dxfId="225" priority="23" operator="equal">
      <formula>"DJ"</formula>
    </cfRule>
    <cfRule type="cellIs" dxfId="224" priority="24" operator="equal">
      <formula>"D"</formula>
    </cfRule>
    <cfRule type="cellIs" dxfId="223" priority="25" operator="equal">
      <formula>"SI"</formula>
    </cfRule>
    <cfRule type="cellIs" dxfId="222" priority="26" operator="equal">
      <formula>"SM"</formula>
    </cfRule>
    <cfRule type="cellIs" dxfId="221" priority="27" operator="equal">
      <formula>"SJ"</formula>
    </cfRule>
    <cfRule type="cellIs" dxfId="220" priority="22" operator="equal">
      <formula>"DM"</formula>
    </cfRule>
    <cfRule type="cellIs" dxfId="219" priority="29" operator="equal">
      <formula>"C"</formula>
    </cfRule>
    <cfRule type="cellIs" dxfId="218" priority="30" operator="equal">
      <formula>"F"</formula>
    </cfRule>
  </conditionalFormatting>
  <conditionalFormatting sqref="D27:D37 D40:D54">
    <cfRule type="cellIs" dxfId="217" priority="41" operator="equal">
      <formula>"DI"</formula>
    </cfRule>
    <cfRule type="cellIs" dxfId="216" priority="43" operator="equal">
      <formula>"DJ"</formula>
    </cfRule>
    <cfRule type="cellIs" dxfId="215" priority="44" operator="equal">
      <formula>"D"</formula>
    </cfRule>
    <cfRule type="cellIs" dxfId="214" priority="42" operator="equal">
      <formula>"DM"</formula>
    </cfRule>
  </conditionalFormatting>
  <conditionalFormatting sqref="D27:D54">
    <cfRule type="cellIs" dxfId="213" priority="10" operator="equal">
      <formula>"F"</formula>
    </cfRule>
    <cfRule type="cellIs" dxfId="212" priority="9" operator="equal">
      <formula>"C"</formula>
    </cfRule>
    <cfRule type="cellIs" dxfId="211" priority="8" operator="equal">
      <formula>"S"</formula>
    </cfRule>
    <cfRule type="cellIs" dxfId="210" priority="7" operator="equal">
      <formula>"SM"</formula>
    </cfRule>
    <cfRule type="cellIs" dxfId="209" priority="6" operator="equal">
      <formula>"SJ"</formula>
    </cfRule>
    <cfRule type="cellIs" dxfId="208" priority="5" operator="equal">
      <formula>"SI"</formula>
    </cfRule>
  </conditionalFormatting>
  <conditionalFormatting sqref="D38:D39">
    <cfRule type="cellIs" dxfId="207" priority="1" stopIfTrue="1" operator="equal">
      <formula>"DI"</formula>
    </cfRule>
    <cfRule type="cellIs" dxfId="206" priority="4" stopIfTrue="1" operator="equal">
      <formula>"D"</formula>
    </cfRule>
    <cfRule type="cellIs" dxfId="205" priority="3" stopIfTrue="1" operator="equal">
      <formula>"DM"</formula>
    </cfRule>
    <cfRule type="cellIs" dxfId="204" priority="2" stopIfTrue="1" operator="equal">
      <formula>"DJ"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7" fitToWidth="0" orientation="landscape" r:id="rId1"/>
  <rowBreaks count="1" manualBreakCount="1">
    <brk id="40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E87B-8926-4F24-A9A9-2DD6313AC37F}">
  <dimension ref="A1:T74"/>
  <sheetViews>
    <sheetView topLeftCell="A16" zoomScale="90" zoomScaleNormal="90" zoomScaleSheetLayoutView="70" workbookViewId="0">
      <selection activeCell="H14" sqref="H14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7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s">
        <v>57</v>
      </c>
      <c r="L2" s="747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s">
        <v>54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64" customFormat="1" ht="15" customHeight="1" thickBot="1" x14ac:dyDescent="0.35">
      <c r="A9" s="297">
        <v>1</v>
      </c>
      <c r="B9" s="298" t="s">
        <v>159</v>
      </c>
      <c r="C9" s="106" t="s">
        <v>61</v>
      </c>
      <c r="D9" s="299" t="s">
        <v>16</v>
      </c>
      <c r="E9" s="299">
        <v>3</v>
      </c>
      <c r="F9" s="296">
        <v>2</v>
      </c>
      <c r="G9" s="300">
        <v>1</v>
      </c>
      <c r="H9" s="300"/>
      <c r="I9" s="300"/>
      <c r="J9" s="300">
        <f>SUM(F9:I9)*14</f>
        <v>42</v>
      </c>
      <c r="K9" s="300">
        <f>E9*25-J9</f>
        <v>33</v>
      </c>
      <c r="L9" s="840" t="s">
        <v>23</v>
      </c>
      <c r="M9" s="841"/>
      <c r="N9" s="842"/>
      <c r="O9" s="228">
        <f t="shared" ref="O9:O13" si="0">SUM(F9:I9)</f>
        <v>3</v>
      </c>
      <c r="P9" s="228"/>
      <c r="Q9" s="228"/>
      <c r="R9" s="228"/>
      <c r="S9" s="228"/>
      <c r="T9" s="228"/>
    </row>
    <row r="10" spans="1:20" s="164" customFormat="1" ht="15" customHeight="1" thickBot="1" x14ac:dyDescent="0.35">
      <c r="A10" s="297"/>
      <c r="B10" s="298"/>
      <c r="C10" s="106" t="s">
        <v>371</v>
      </c>
      <c r="D10" s="114" t="s">
        <v>16</v>
      </c>
      <c r="E10" s="114">
        <v>2</v>
      </c>
      <c r="F10" s="115">
        <v>1</v>
      </c>
      <c r="G10" s="116">
        <v>1</v>
      </c>
      <c r="H10" s="116"/>
      <c r="I10" s="116"/>
      <c r="J10" s="116">
        <f>SUM(F10:I10)*14</f>
        <v>28</v>
      </c>
      <c r="K10" s="116">
        <f>E10*25-J10</f>
        <v>22</v>
      </c>
      <c r="L10" s="604" t="s">
        <v>23</v>
      </c>
      <c r="M10" s="605"/>
      <c r="N10" s="606"/>
      <c r="O10" s="228">
        <f t="shared" si="0"/>
        <v>2</v>
      </c>
      <c r="P10" s="228"/>
      <c r="Q10" s="228"/>
      <c r="R10" s="228"/>
      <c r="S10" s="228"/>
      <c r="T10" s="228"/>
    </row>
    <row r="11" spans="1:20" s="164" customFormat="1" ht="19.8" customHeight="1" thickBot="1" x14ac:dyDescent="0.35">
      <c r="A11" s="301">
        <v>2</v>
      </c>
      <c r="B11" s="298" t="s">
        <v>160</v>
      </c>
      <c r="C11" s="106" t="s">
        <v>62</v>
      </c>
      <c r="D11" s="95" t="s">
        <v>16</v>
      </c>
      <c r="E11" s="95">
        <v>4</v>
      </c>
      <c r="F11" s="96"/>
      <c r="G11" s="97">
        <v>3</v>
      </c>
      <c r="H11" s="97"/>
      <c r="I11" s="97"/>
      <c r="J11" s="97">
        <f>SUM(F11:I11)*14</f>
        <v>42</v>
      </c>
      <c r="K11" s="97">
        <f>E11*25-J11</f>
        <v>58</v>
      </c>
      <c r="L11" s="840" t="s">
        <v>23</v>
      </c>
      <c r="M11" s="841"/>
      <c r="N11" s="842"/>
      <c r="O11" s="228">
        <f t="shared" si="0"/>
        <v>3</v>
      </c>
      <c r="P11" s="228"/>
      <c r="Q11" s="228"/>
      <c r="R11" s="228"/>
      <c r="S11" s="228"/>
      <c r="T11" s="228"/>
    </row>
    <row r="12" spans="1:20" s="181" customFormat="1" ht="26.4" customHeight="1" thickBot="1" x14ac:dyDescent="0.35">
      <c r="A12" s="269">
        <v>3</v>
      </c>
      <c r="B12" s="270" t="s">
        <v>161</v>
      </c>
      <c r="C12" s="271" t="s">
        <v>281</v>
      </c>
      <c r="D12" s="272" t="s">
        <v>16</v>
      </c>
      <c r="E12" s="272">
        <v>3</v>
      </c>
      <c r="F12" s="273">
        <v>2</v>
      </c>
      <c r="G12" s="274">
        <v>1</v>
      </c>
      <c r="H12" s="274"/>
      <c r="I12" s="274"/>
      <c r="J12" s="274">
        <f>SUM(F12:I12)*14</f>
        <v>42</v>
      </c>
      <c r="K12" s="274">
        <f>E12*25-J12</f>
        <v>33</v>
      </c>
      <c r="L12" s="768" t="s">
        <v>23</v>
      </c>
      <c r="M12" s="843"/>
      <c r="N12" s="791"/>
      <c r="O12" s="249">
        <f t="shared" si="0"/>
        <v>3</v>
      </c>
      <c r="P12" s="249"/>
      <c r="Q12" s="249"/>
      <c r="R12" s="249"/>
      <c r="S12" s="249"/>
      <c r="T12" s="249"/>
    </row>
    <row r="13" spans="1:20" s="181" customFormat="1" ht="26.4" customHeight="1" x14ac:dyDescent="0.3">
      <c r="A13" s="275"/>
      <c r="B13" s="276"/>
      <c r="C13" s="277" t="s">
        <v>365</v>
      </c>
      <c r="D13" s="278" t="s">
        <v>16</v>
      </c>
      <c r="E13" s="278">
        <v>2</v>
      </c>
      <c r="F13" s="279">
        <v>1</v>
      </c>
      <c r="G13" s="280">
        <v>1</v>
      </c>
      <c r="H13" s="280"/>
      <c r="I13" s="280"/>
      <c r="J13" s="280">
        <f>SUM(F13:I13)*14</f>
        <v>28</v>
      </c>
      <c r="K13" s="280">
        <f>E13*25-J13</f>
        <v>22</v>
      </c>
      <c r="L13" s="696" t="s">
        <v>23</v>
      </c>
      <c r="M13" s="697"/>
      <c r="N13" s="698"/>
      <c r="O13" s="249">
        <f t="shared" si="0"/>
        <v>2</v>
      </c>
      <c r="P13" s="249"/>
      <c r="Q13" s="249"/>
      <c r="R13" s="249"/>
      <c r="S13" s="249"/>
      <c r="T13" s="249"/>
    </row>
    <row r="14" spans="1:20" s="181" customFormat="1" ht="29.4" thickBot="1" x14ac:dyDescent="0.35">
      <c r="A14" s="275">
        <v>4</v>
      </c>
      <c r="B14" s="274" t="s">
        <v>162</v>
      </c>
      <c r="C14" s="304" t="s">
        <v>282</v>
      </c>
      <c r="D14" s="303" t="s">
        <v>16</v>
      </c>
      <c r="E14" s="281">
        <v>4</v>
      </c>
      <c r="F14" s="282"/>
      <c r="G14" s="283">
        <v>3</v>
      </c>
      <c r="H14" s="283"/>
      <c r="I14" s="283"/>
      <c r="J14" s="283">
        <f t="shared" ref="J14" si="1">SUM(F14:I14)*14</f>
        <v>42</v>
      </c>
      <c r="K14" s="283">
        <f t="shared" ref="K14" si="2">E14*25-J14</f>
        <v>58</v>
      </c>
      <c r="L14" s="768" t="s">
        <v>23</v>
      </c>
      <c r="M14" s="843"/>
      <c r="N14" s="791"/>
      <c r="O14" s="249">
        <f>SUM(F14:I14)</f>
        <v>3</v>
      </c>
      <c r="P14" s="249"/>
      <c r="Q14" s="249"/>
      <c r="R14" s="249"/>
      <c r="S14" s="249"/>
      <c r="T14" s="249"/>
    </row>
    <row r="15" spans="1:20" ht="14.4" customHeight="1" thickBot="1" x14ac:dyDescent="0.35">
      <c r="A15" s="835" t="s">
        <v>58</v>
      </c>
      <c r="B15" s="836"/>
      <c r="C15" s="836"/>
      <c r="D15" s="837"/>
      <c r="E15" s="837"/>
      <c r="F15" s="837"/>
      <c r="G15" s="837"/>
      <c r="H15" s="837"/>
      <c r="I15" s="837"/>
      <c r="J15" s="837"/>
      <c r="K15" s="837"/>
      <c r="L15" s="838"/>
      <c r="M15" s="838"/>
      <c r="N15" s="839"/>
      <c r="P15" s="13"/>
      <c r="Q15" s="13"/>
      <c r="R15" s="13"/>
      <c r="S15" s="13"/>
      <c r="T15" s="13"/>
    </row>
    <row r="16" spans="1:20" s="164" customFormat="1" ht="15" customHeight="1" x14ac:dyDescent="0.3">
      <c r="A16" s="265">
        <v>5</v>
      </c>
      <c r="B16" s="266" t="s">
        <v>163</v>
      </c>
      <c r="C16" s="259" t="s">
        <v>81</v>
      </c>
      <c r="D16" s="829" t="s">
        <v>16</v>
      </c>
      <c r="E16" s="831">
        <v>3</v>
      </c>
      <c r="F16" s="820">
        <v>1</v>
      </c>
      <c r="G16" s="809">
        <v>1</v>
      </c>
      <c r="H16" s="809"/>
      <c r="I16" s="809"/>
      <c r="J16" s="809">
        <f t="shared" ref="J16:J26" si="3">SUM(F16:I16)*14</f>
        <v>28</v>
      </c>
      <c r="K16" s="809">
        <f t="shared" ref="K16:K26" si="4">E16*25-J16</f>
        <v>47</v>
      </c>
      <c r="L16" s="812" t="s">
        <v>23</v>
      </c>
      <c r="M16" s="813"/>
      <c r="N16" s="814"/>
      <c r="O16" s="228">
        <f>SUM(F16:I16)</f>
        <v>2</v>
      </c>
      <c r="P16" s="228"/>
      <c r="Q16" s="228"/>
      <c r="R16" s="228"/>
      <c r="S16" s="228"/>
      <c r="T16" s="228"/>
    </row>
    <row r="17" spans="1:20" s="164" customFormat="1" ht="15" customHeight="1" thickBot="1" x14ac:dyDescent="0.35">
      <c r="A17" s="162">
        <v>6</v>
      </c>
      <c r="B17" s="267" t="s">
        <v>164</v>
      </c>
      <c r="C17" s="203" t="s">
        <v>80</v>
      </c>
      <c r="D17" s="829"/>
      <c r="E17" s="832"/>
      <c r="F17" s="817"/>
      <c r="G17" s="810"/>
      <c r="H17" s="810"/>
      <c r="I17" s="810"/>
      <c r="J17" s="810"/>
      <c r="K17" s="810"/>
      <c r="L17" s="815"/>
      <c r="M17" s="816"/>
      <c r="N17" s="817"/>
      <c r="O17" s="302"/>
      <c r="P17" s="228"/>
      <c r="Q17" s="228"/>
      <c r="R17" s="228"/>
      <c r="S17" s="228"/>
      <c r="T17" s="228"/>
    </row>
    <row r="18" spans="1:20" s="164" customFormat="1" ht="15" hidden="1" customHeight="1" thickBot="1" x14ac:dyDescent="0.35">
      <c r="A18" s="268">
        <v>7</v>
      </c>
      <c r="B18" s="262" t="s">
        <v>165</v>
      </c>
      <c r="C18" s="203"/>
      <c r="D18" s="830"/>
      <c r="E18" s="833"/>
      <c r="F18" s="834"/>
      <c r="G18" s="811"/>
      <c r="H18" s="811"/>
      <c r="I18" s="811"/>
      <c r="J18" s="811"/>
      <c r="K18" s="811"/>
      <c r="L18" s="818"/>
      <c r="M18" s="819"/>
      <c r="N18" s="820"/>
      <c r="P18" s="228"/>
      <c r="Q18" s="228"/>
      <c r="R18" s="228"/>
      <c r="S18" s="228"/>
      <c r="T18" s="228"/>
    </row>
    <row r="19" spans="1:20" s="164" customFormat="1" ht="15" customHeight="1" x14ac:dyDescent="0.3">
      <c r="A19" s="265">
        <v>8</v>
      </c>
      <c r="B19" s="266" t="s">
        <v>166</v>
      </c>
      <c r="C19" s="284" t="s">
        <v>83</v>
      </c>
      <c r="D19" s="821" t="s">
        <v>22</v>
      </c>
      <c r="E19" s="824">
        <v>3</v>
      </c>
      <c r="F19" s="827">
        <v>1</v>
      </c>
      <c r="G19" s="794">
        <v>2</v>
      </c>
      <c r="H19" s="794"/>
      <c r="I19" s="794"/>
      <c r="J19" s="794">
        <f t="shared" si="3"/>
        <v>42</v>
      </c>
      <c r="K19" s="794">
        <f t="shared" si="4"/>
        <v>33</v>
      </c>
      <c r="L19" s="797" t="s">
        <v>24</v>
      </c>
      <c r="M19" s="798"/>
      <c r="N19" s="799"/>
      <c r="O19" s="228">
        <f>SUM(F19:I19)</f>
        <v>3</v>
      </c>
      <c r="P19" s="228"/>
      <c r="Q19" s="228"/>
      <c r="R19" s="228"/>
      <c r="S19" s="228"/>
      <c r="T19" s="228"/>
    </row>
    <row r="20" spans="1:20" s="164" customFormat="1" ht="15" customHeight="1" thickBot="1" x14ac:dyDescent="0.35">
      <c r="A20" s="261">
        <v>9</v>
      </c>
      <c r="B20" s="267" t="s">
        <v>167</v>
      </c>
      <c r="C20" s="284" t="s">
        <v>82</v>
      </c>
      <c r="D20" s="822"/>
      <c r="E20" s="825"/>
      <c r="F20" s="802"/>
      <c r="G20" s="795"/>
      <c r="H20" s="795"/>
      <c r="I20" s="795"/>
      <c r="J20" s="795"/>
      <c r="K20" s="795"/>
      <c r="L20" s="800"/>
      <c r="M20" s="801"/>
      <c r="N20" s="802"/>
      <c r="O20" s="302"/>
      <c r="P20" s="228"/>
      <c r="Q20" s="228"/>
      <c r="R20" s="228"/>
      <c r="S20" s="228"/>
      <c r="T20" s="228"/>
    </row>
    <row r="21" spans="1:20" ht="15" hidden="1" customHeight="1" x14ac:dyDescent="0.3">
      <c r="A21" s="87">
        <v>10</v>
      </c>
      <c r="B21" s="84" t="s">
        <v>168</v>
      </c>
      <c r="C21" s="102"/>
      <c r="D21" s="822"/>
      <c r="E21" s="825"/>
      <c r="F21" s="802"/>
      <c r="G21" s="795"/>
      <c r="H21" s="795"/>
      <c r="I21" s="795"/>
      <c r="J21" s="795"/>
      <c r="K21" s="795"/>
      <c r="L21" s="800"/>
      <c r="M21" s="801"/>
      <c r="N21" s="802"/>
      <c r="P21" s="13"/>
      <c r="Q21" s="13"/>
      <c r="R21" s="13"/>
      <c r="S21" s="13"/>
      <c r="T21" s="13"/>
    </row>
    <row r="22" spans="1:20" ht="15" hidden="1" customHeight="1" thickBot="1" x14ac:dyDescent="0.35">
      <c r="A22" s="85">
        <v>11</v>
      </c>
      <c r="B22" s="86" t="s">
        <v>169</v>
      </c>
      <c r="C22" s="103"/>
      <c r="D22" s="823"/>
      <c r="E22" s="826"/>
      <c r="F22" s="828"/>
      <c r="G22" s="796"/>
      <c r="H22" s="796"/>
      <c r="I22" s="796"/>
      <c r="J22" s="796"/>
      <c r="K22" s="796"/>
      <c r="L22" s="803"/>
      <c r="M22" s="804"/>
      <c r="N22" s="805"/>
      <c r="P22" s="13"/>
      <c r="Q22" s="13"/>
      <c r="R22" s="13"/>
      <c r="S22" s="13"/>
      <c r="T22" s="13"/>
    </row>
    <row r="23" spans="1:20" s="181" customFormat="1" ht="22.8" customHeight="1" x14ac:dyDescent="0.3">
      <c r="A23" s="288">
        <v>12</v>
      </c>
      <c r="B23" s="289" t="s">
        <v>170</v>
      </c>
      <c r="C23" s="290" t="s">
        <v>335</v>
      </c>
      <c r="D23" s="774" t="s">
        <v>16</v>
      </c>
      <c r="E23" s="771">
        <v>3</v>
      </c>
      <c r="F23" s="806">
        <v>1</v>
      </c>
      <c r="G23" s="806">
        <v>1</v>
      </c>
      <c r="H23" s="806"/>
      <c r="I23" s="806"/>
      <c r="J23" s="806">
        <f t="shared" si="3"/>
        <v>28</v>
      </c>
      <c r="K23" s="806">
        <f t="shared" si="4"/>
        <v>47</v>
      </c>
      <c r="L23" s="770" t="s">
        <v>24</v>
      </c>
      <c r="M23" s="808"/>
      <c r="N23" s="793"/>
      <c r="O23" s="249">
        <f>SUM(F23:I23)</f>
        <v>2</v>
      </c>
      <c r="P23" s="249"/>
      <c r="Q23" s="249"/>
      <c r="R23" s="249"/>
      <c r="S23" s="249"/>
      <c r="T23" s="249"/>
    </row>
    <row r="24" spans="1:20" s="181" customFormat="1" ht="15" thickBot="1" x14ac:dyDescent="0.35">
      <c r="A24" s="292">
        <v>13</v>
      </c>
      <c r="B24" s="276" t="s">
        <v>171</v>
      </c>
      <c r="C24" s="293" t="s">
        <v>303</v>
      </c>
      <c r="D24" s="777"/>
      <c r="E24" s="772"/>
      <c r="F24" s="766"/>
      <c r="G24" s="766"/>
      <c r="H24" s="766"/>
      <c r="I24" s="766"/>
      <c r="J24" s="766"/>
      <c r="K24" s="766"/>
      <c r="L24" s="769"/>
      <c r="M24" s="778"/>
      <c r="N24" s="792"/>
      <c r="O24" s="249"/>
      <c r="P24" s="249"/>
      <c r="Q24" s="249"/>
      <c r="R24" s="249"/>
      <c r="S24" s="249"/>
      <c r="T24" s="249"/>
    </row>
    <row r="25" spans="1:20" s="181" customFormat="1" ht="15" hidden="1" customHeight="1" thickBot="1" x14ac:dyDescent="0.35">
      <c r="A25" s="292">
        <v>14</v>
      </c>
      <c r="B25" s="276" t="s">
        <v>172</v>
      </c>
      <c r="C25" s="293"/>
      <c r="D25" s="780"/>
      <c r="E25" s="773"/>
      <c r="F25" s="767"/>
      <c r="G25" s="767"/>
      <c r="H25" s="767"/>
      <c r="I25" s="767"/>
      <c r="J25" s="767"/>
      <c r="K25" s="807"/>
      <c r="L25" s="769"/>
      <c r="M25" s="778"/>
      <c r="N25" s="792"/>
      <c r="O25" s="249"/>
      <c r="P25" s="249"/>
      <c r="Q25" s="249"/>
      <c r="R25" s="249"/>
      <c r="S25" s="249"/>
      <c r="T25" s="249"/>
    </row>
    <row r="26" spans="1:20" s="181" customFormat="1" x14ac:dyDescent="0.3">
      <c r="A26" s="294">
        <v>15</v>
      </c>
      <c r="B26" s="276" t="s">
        <v>173</v>
      </c>
      <c r="C26" s="290" t="s">
        <v>304</v>
      </c>
      <c r="D26" s="786" t="s">
        <v>22</v>
      </c>
      <c r="E26" s="789">
        <v>3</v>
      </c>
      <c r="F26" s="771">
        <v>1</v>
      </c>
      <c r="G26" s="791">
        <v>2</v>
      </c>
      <c r="H26" s="765"/>
      <c r="I26" s="765"/>
      <c r="J26" s="768">
        <f t="shared" si="3"/>
        <v>42</v>
      </c>
      <c r="K26" s="771">
        <f t="shared" si="4"/>
        <v>33</v>
      </c>
      <c r="L26" s="774" t="s">
        <v>23</v>
      </c>
      <c r="M26" s="775"/>
      <c r="N26" s="776"/>
      <c r="O26" s="249">
        <f>SUM(F26:I26)</f>
        <v>3</v>
      </c>
      <c r="P26" s="249"/>
      <c r="Q26" s="249"/>
      <c r="R26" s="249"/>
      <c r="S26" s="249"/>
      <c r="T26" s="249"/>
    </row>
    <row r="27" spans="1:20" s="181" customFormat="1" ht="22.8" customHeight="1" thickBot="1" x14ac:dyDescent="0.35">
      <c r="A27" s="294">
        <v>16</v>
      </c>
      <c r="B27" s="276" t="s">
        <v>174</v>
      </c>
      <c r="C27" s="293" t="s">
        <v>305</v>
      </c>
      <c r="D27" s="787"/>
      <c r="E27" s="777"/>
      <c r="F27" s="772"/>
      <c r="G27" s="792"/>
      <c r="H27" s="766"/>
      <c r="I27" s="766"/>
      <c r="J27" s="769"/>
      <c r="K27" s="772"/>
      <c r="L27" s="777"/>
      <c r="M27" s="778"/>
      <c r="N27" s="779"/>
      <c r="P27" s="249"/>
      <c r="Q27" s="249"/>
      <c r="R27" s="249"/>
      <c r="S27" s="249"/>
      <c r="T27" s="249"/>
    </row>
    <row r="28" spans="1:20" ht="21.6" hidden="1" customHeight="1" thickBot="1" x14ac:dyDescent="0.35">
      <c r="A28" s="51">
        <v>17</v>
      </c>
      <c r="B28" s="77" t="s">
        <v>175</v>
      </c>
      <c r="C28" s="104"/>
      <c r="D28" s="788"/>
      <c r="E28" s="790"/>
      <c r="F28" s="773"/>
      <c r="G28" s="793"/>
      <c r="H28" s="767"/>
      <c r="I28" s="767"/>
      <c r="J28" s="770"/>
      <c r="K28" s="773"/>
      <c r="L28" s="780"/>
      <c r="M28" s="781"/>
      <c r="N28" s="782"/>
      <c r="P28" s="13"/>
      <c r="Q28" s="13"/>
      <c r="R28" s="13"/>
      <c r="S28" s="13"/>
      <c r="T28" s="13"/>
    </row>
    <row r="29" spans="1:20" ht="15" thickBot="1" x14ac:dyDescent="0.35">
      <c r="A29" s="573" t="s">
        <v>25</v>
      </c>
      <c r="B29" s="574"/>
      <c r="C29" s="574"/>
      <c r="D29" s="14" t="s">
        <v>26</v>
      </c>
      <c r="E29" s="721">
        <f t="shared" ref="E29:K29" si="5">SUM(E9:E28)</f>
        <v>30</v>
      </c>
      <c r="F29" s="286">
        <f t="shared" si="5"/>
        <v>10</v>
      </c>
      <c r="G29" s="286">
        <f t="shared" si="5"/>
        <v>16</v>
      </c>
      <c r="H29" s="286">
        <f t="shared" si="5"/>
        <v>0</v>
      </c>
      <c r="I29" s="372">
        <f t="shared" si="5"/>
        <v>0</v>
      </c>
      <c r="J29" s="721">
        <f t="shared" si="5"/>
        <v>364</v>
      </c>
      <c r="K29" s="721">
        <f t="shared" si="5"/>
        <v>386</v>
      </c>
      <c r="L29" s="45" t="s">
        <v>27</v>
      </c>
      <c r="M29" s="761" t="s">
        <v>28</v>
      </c>
      <c r="N29" s="762"/>
      <c r="P29" s="13"/>
      <c r="Q29" s="13"/>
      <c r="R29" s="13"/>
      <c r="S29" s="13"/>
      <c r="T29" s="13"/>
    </row>
    <row r="30" spans="1:20" ht="15" thickBot="1" x14ac:dyDescent="0.35">
      <c r="A30" s="720"/>
      <c r="B30" s="488"/>
      <c r="C30" s="488"/>
      <c r="D30" s="79" t="s">
        <v>29</v>
      </c>
      <c r="E30" s="722"/>
      <c r="F30" s="285">
        <f>COUNT(F9:F28)</f>
        <v>8</v>
      </c>
      <c r="G30" s="287">
        <f>COUNT(G9:G28)</f>
        <v>10</v>
      </c>
      <c r="H30" s="287">
        <f>COUNT(H9:H28)</f>
        <v>0</v>
      </c>
      <c r="I30" s="373">
        <f>COUNT(I9:I28)</f>
        <v>0</v>
      </c>
      <c r="J30" s="764"/>
      <c r="K30" s="764"/>
      <c r="L30" s="61">
        <f>COUNTIF(L1:L29,"=E")</f>
        <v>8</v>
      </c>
      <c r="M30" s="727">
        <f>COUNTIF(L1:L29,"=V")</f>
        <v>2</v>
      </c>
      <c r="N30" s="728"/>
      <c r="P30" s="13"/>
      <c r="Q30" s="13"/>
      <c r="R30" s="13"/>
      <c r="S30" s="13"/>
      <c r="T30" s="13"/>
    </row>
    <row r="31" spans="1:20" ht="15" customHeight="1" thickBot="1" x14ac:dyDescent="0.35">
      <c r="A31" s="737" t="s">
        <v>59</v>
      </c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9"/>
      <c r="P31" s="67" t="s">
        <v>319</v>
      </c>
      <c r="Q31" s="67" t="s">
        <v>323</v>
      </c>
      <c r="R31" s="67" t="s">
        <v>320</v>
      </c>
      <c r="S31" s="13"/>
      <c r="T31" s="13"/>
    </row>
    <row r="32" spans="1:20" ht="15" customHeight="1" thickBot="1" x14ac:dyDescent="0.35">
      <c r="A32" s="51">
        <v>18</v>
      </c>
      <c r="B32" s="76" t="s">
        <v>176</v>
      </c>
      <c r="C32" s="52" t="s">
        <v>279</v>
      </c>
      <c r="D32" s="58" t="s">
        <v>15</v>
      </c>
      <c r="E32" s="56">
        <v>2</v>
      </c>
      <c r="F32" s="57">
        <v>2</v>
      </c>
      <c r="G32" s="43"/>
      <c r="H32" s="43"/>
      <c r="I32" s="43"/>
      <c r="J32" s="43">
        <f t="shared" ref="J32:J34" si="6">SUM(F32:I32)*14</f>
        <v>28</v>
      </c>
      <c r="K32" s="43">
        <f t="shared" ref="K32:K36" si="7">E32*25-J32</f>
        <v>22</v>
      </c>
      <c r="L32" s="712" t="s">
        <v>24</v>
      </c>
      <c r="M32" s="713"/>
      <c r="N32" s="714"/>
      <c r="P32" s="67">
        <f>SUM(O9:O11, O16:O20)</f>
        <v>13</v>
      </c>
      <c r="Q32" s="67">
        <f>SUM(O12:O14, O23:O27)</f>
        <v>13</v>
      </c>
      <c r="R32" s="67">
        <f>SUM(O18, O25)</f>
        <v>0</v>
      </c>
      <c r="S32" s="13"/>
      <c r="T32" s="13"/>
    </row>
    <row r="33" spans="1:20" ht="15" customHeight="1" thickBot="1" x14ac:dyDescent="0.35">
      <c r="A33" s="38">
        <v>19</v>
      </c>
      <c r="B33" s="15" t="s">
        <v>177</v>
      </c>
      <c r="C33" s="49" t="s">
        <v>234</v>
      </c>
      <c r="D33" s="58" t="s">
        <v>15</v>
      </c>
      <c r="E33" s="56">
        <v>2</v>
      </c>
      <c r="F33" s="57">
        <v>2</v>
      </c>
      <c r="G33" s="43"/>
      <c r="H33" s="43"/>
      <c r="I33" s="43"/>
      <c r="J33" s="16">
        <f t="shared" si="6"/>
        <v>28</v>
      </c>
      <c r="K33" s="16">
        <f t="shared" si="7"/>
        <v>22</v>
      </c>
      <c r="L33" s="715" t="s">
        <v>24</v>
      </c>
      <c r="M33" s="716"/>
      <c r="N33" s="717"/>
      <c r="P33" s="13"/>
      <c r="Q33" s="12"/>
      <c r="R33" s="13"/>
      <c r="S33" s="13"/>
      <c r="T33" s="13"/>
    </row>
    <row r="34" spans="1:20" ht="15" customHeight="1" thickBot="1" x14ac:dyDescent="0.35">
      <c r="A34" s="36">
        <v>20</v>
      </c>
      <c r="B34" s="15" t="s">
        <v>178</v>
      </c>
      <c r="C34" s="49" t="s">
        <v>235</v>
      </c>
      <c r="D34" s="58" t="s">
        <v>15</v>
      </c>
      <c r="E34" s="56">
        <v>2</v>
      </c>
      <c r="F34" s="57"/>
      <c r="G34" s="43">
        <v>2</v>
      </c>
      <c r="H34" s="43"/>
      <c r="I34" s="43"/>
      <c r="J34" s="16">
        <f t="shared" si="6"/>
        <v>28</v>
      </c>
      <c r="K34" s="16">
        <f t="shared" si="7"/>
        <v>22</v>
      </c>
      <c r="L34" s="715" t="s">
        <v>24</v>
      </c>
      <c r="M34" s="716"/>
      <c r="N34" s="717"/>
      <c r="P34" s="13"/>
      <c r="Q34" s="12"/>
      <c r="R34" s="13"/>
      <c r="S34" s="13"/>
      <c r="T34" s="13"/>
    </row>
    <row r="35" spans="1:20" ht="15" customHeight="1" thickBot="1" x14ac:dyDescent="0.35">
      <c r="A35" s="63">
        <v>21</v>
      </c>
      <c r="B35" s="15" t="s">
        <v>179</v>
      </c>
      <c r="C35" s="64" t="s">
        <v>311</v>
      </c>
      <c r="D35" s="59" t="s">
        <v>79</v>
      </c>
      <c r="E35" s="60">
        <v>5</v>
      </c>
      <c r="F35" s="61">
        <v>2</v>
      </c>
      <c r="G35" s="48">
        <v>2</v>
      </c>
      <c r="H35" s="48"/>
      <c r="I35" s="48"/>
      <c r="J35" s="16">
        <f t="shared" ref="J35:J36" si="8">SUM(F35:I35)*14</f>
        <v>56</v>
      </c>
      <c r="K35" s="16">
        <f t="shared" si="7"/>
        <v>69</v>
      </c>
      <c r="L35" s="715" t="s">
        <v>24</v>
      </c>
      <c r="M35" s="716"/>
      <c r="N35" s="717"/>
      <c r="P35" s="13"/>
      <c r="Q35" s="12"/>
      <c r="R35" s="21"/>
      <c r="S35" s="21"/>
      <c r="T35" s="21"/>
    </row>
    <row r="36" spans="1:20" ht="29.4" thickBot="1" x14ac:dyDescent="0.35">
      <c r="A36" s="65">
        <v>22</v>
      </c>
      <c r="B36" s="15" t="s">
        <v>180</v>
      </c>
      <c r="C36" s="64" t="s">
        <v>84</v>
      </c>
      <c r="D36" s="59" t="s">
        <v>79</v>
      </c>
      <c r="E36" s="60">
        <v>3</v>
      </c>
      <c r="F36" s="783" t="s">
        <v>55</v>
      </c>
      <c r="G36" s="784"/>
      <c r="H36" s="784"/>
      <c r="I36" s="785"/>
      <c r="J36" s="16">
        <f t="shared" si="8"/>
        <v>0</v>
      </c>
      <c r="K36" s="16">
        <f t="shared" si="7"/>
        <v>75</v>
      </c>
      <c r="L36" s="715" t="s">
        <v>24</v>
      </c>
      <c r="M36" s="716"/>
      <c r="N36" s="717"/>
      <c r="P36" s="13"/>
      <c r="Q36" s="12"/>
      <c r="R36" s="21"/>
      <c r="S36" s="21"/>
      <c r="T36" s="21"/>
    </row>
    <row r="37" spans="1:20" ht="15.75" customHeight="1" thickBot="1" x14ac:dyDescent="0.35">
      <c r="A37" s="37">
        <v>23</v>
      </c>
      <c r="B37" s="15" t="s">
        <v>181</v>
      </c>
      <c r="C37" s="50" t="s">
        <v>56</v>
      </c>
      <c r="D37" s="54" t="s">
        <v>15</v>
      </c>
      <c r="E37" s="18">
        <v>3</v>
      </c>
      <c r="F37" s="740" t="s">
        <v>239</v>
      </c>
      <c r="G37" s="741"/>
      <c r="H37" s="741"/>
      <c r="I37" s="719"/>
      <c r="J37" s="15">
        <f>SUM(F37:H37)*14</f>
        <v>0</v>
      </c>
      <c r="K37" s="15">
        <v>19</v>
      </c>
      <c r="L37" s="715" t="s">
        <v>24</v>
      </c>
      <c r="M37" s="716"/>
      <c r="N37" s="717"/>
      <c r="P37" s="13"/>
      <c r="Q37" s="12"/>
      <c r="R37" s="13"/>
      <c r="S37" s="13"/>
      <c r="T37" s="13"/>
    </row>
    <row r="38" spans="1:20" ht="15.75" customHeight="1" thickBo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22"/>
      <c r="Q38" s="12"/>
      <c r="R38" s="21"/>
      <c r="S38" s="21"/>
      <c r="T38" s="21"/>
    </row>
    <row r="39" spans="1:20" ht="15.75" customHeight="1" x14ac:dyDescent="0.3">
      <c r="B39" s="495" t="s">
        <v>32</v>
      </c>
      <c r="C39" s="33" t="e">
        <f>#REF!</f>
        <v>#REF!</v>
      </c>
      <c r="D39" s="498">
        <f>SUM(F9:I14)</f>
        <v>16</v>
      </c>
      <c r="E39" s="499"/>
      <c r="F39" s="499"/>
      <c r="G39" s="499"/>
      <c r="H39" s="499"/>
      <c r="I39" s="499"/>
      <c r="J39" s="499"/>
      <c r="K39" s="499"/>
      <c r="L39" s="499"/>
      <c r="M39" s="500"/>
      <c r="O39" s="167" t="s">
        <v>322</v>
      </c>
      <c r="P39" s="168">
        <f>SUM(D39, D40)</f>
        <v>26</v>
      </c>
      <c r="Q39" s="168">
        <f>SUM(P32, Q32, R32)</f>
        <v>26</v>
      </c>
      <c r="R39" s="21"/>
      <c r="S39" s="21"/>
      <c r="T39" s="21"/>
    </row>
    <row r="40" spans="1:20" ht="15.75" customHeight="1" x14ac:dyDescent="0.3">
      <c r="B40" s="496"/>
      <c r="C40" s="34" t="e">
        <f>#REF!</f>
        <v>#REF!</v>
      </c>
      <c r="D40" s="501">
        <f>SUM(F16:I28)</f>
        <v>10</v>
      </c>
      <c r="E40" s="502"/>
      <c r="F40" s="502"/>
      <c r="G40" s="502"/>
      <c r="H40" s="502"/>
      <c r="I40" s="502"/>
      <c r="J40" s="502"/>
      <c r="K40" s="502"/>
      <c r="L40" s="502"/>
      <c r="M40" s="503"/>
      <c r="P40" s="22"/>
      <c r="Q40" s="12"/>
      <c r="R40" s="21"/>
      <c r="S40" s="21"/>
      <c r="T40" s="21"/>
    </row>
    <row r="41" spans="1:20" ht="15.75" customHeight="1" thickBot="1" x14ac:dyDescent="0.35">
      <c r="B41" s="497"/>
      <c r="C41" s="35" t="e">
        <f>#REF!</f>
        <v>#REF!</v>
      </c>
      <c r="D41" s="504">
        <f>SUM(F33:I37)</f>
        <v>8</v>
      </c>
      <c r="E41" s="505"/>
      <c r="F41" s="505"/>
      <c r="G41" s="505"/>
      <c r="H41" s="505"/>
      <c r="I41" s="505"/>
      <c r="J41" s="505"/>
      <c r="K41" s="505"/>
      <c r="L41" s="505"/>
      <c r="M41" s="506"/>
      <c r="P41" s="22"/>
      <c r="Q41" s="12"/>
      <c r="R41" s="21"/>
      <c r="S41" s="21"/>
      <c r="T41" s="21"/>
    </row>
    <row r="42" spans="1:20" s="26" customFormat="1" ht="15.75" customHeight="1" x14ac:dyDescent="0.2">
      <c r="A42" s="2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P42" s="30"/>
      <c r="Q42" s="31"/>
      <c r="R42" s="32"/>
      <c r="S42" s="32"/>
      <c r="T42" s="32"/>
    </row>
    <row r="43" spans="1:20" ht="18" customHeight="1" x14ac:dyDescent="0.3">
      <c r="B43" s="4" t="s">
        <v>36</v>
      </c>
      <c r="C43" s="9"/>
      <c r="D43" s="1"/>
      <c r="E43" s="488" t="s">
        <v>37</v>
      </c>
      <c r="F43" s="488"/>
      <c r="G43" s="4"/>
      <c r="H43" s="1"/>
      <c r="I43" s="1"/>
      <c r="J43" s="507" t="s">
        <v>38</v>
      </c>
      <c r="K43" s="507"/>
      <c r="L43" s="507"/>
      <c r="M43" s="507"/>
      <c r="P43" s="13"/>
      <c r="Q43" s="12"/>
      <c r="R43" s="489"/>
      <c r="S43" s="489"/>
      <c r="T43" s="489"/>
    </row>
    <row r="44" spans="1:20" ht="15" customHeight="1" x14ac:dyDescent="0.3">
      <c r="B44" s="490" t="e">
        <f>#REF!</f>
        <v>#REF!</v>
      </c>
      <c r="C44" s="490"/>
      <c r="D44" s="491" t="e">
        <f>#REF!</f>
        <v>#REF!</v>
      </c>
      <c r="E44" s="491"/>
      <c r="F44" s="491"/>
      <c r="G44" s="491"/>
      <c r="H44" s="491"/>
      <c r="I44" s="491"/>
      <c r="J44" s="492" t="e">
        <f>#REF!</f>
        <v>#REF!</v>
      </c>
      <c r="K44" s="492"/>
      <c r="L44" s="492"/>
      <c r="M44" s="492"/>
      <c r="P44" s="13"/>
      <c r="Q44" s="12"/>
      <c r="R44" s="13"/>
      <c r="S44" s="13"/>
      <c r="T44" s="13"/>
    </row>
    <row r="45" spans="1:20" ht="1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11"/>
      <c r="Q45" s="12"/>
      <c r="R45" s="13"/>
      <c r="S45" s="13"/>
      <c r="T45" s="13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11"/>
      <c r="Q46" s="12"/>
      <c r="R46" s="13"/>
      <c r="S46" s="13"/>
      <c r="T46" s="13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B52" s="1"/>
      <c r="C52" s="1"/>
      <c r="H52" s="4"/>
      <c r="I52" s="4"/>
      <c r="J52" s="1"/>
      <c r="K52" s="1"/>
      <c r="L52" s="1"/>
    </row>
    <row r="53" spans="1:13" ht="15" customHeight="1" x14ac:dyDescent="0.3">
      <c r="B53" s="1"/>
      <c r="C53" s="1"/>
      <c r="H53" s="4"/>
      <c r="I53" s="4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A60" s="493" t="s">
        <v>60</v>
      </c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3"/>
      <c r="M60" s="493"/>
    </row>
    <row r="61" spans="1:13" x14ac:dyDescent="0.3">
      <c r="A61" s="494" t="s">
        <v>40</v>
      </c>
      <c r="B61" s="494"/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</row>
    <row r="62" spans="1:13" x14ac:dyDescent="0.3">
      <c r="B62" s="1"/>
      <c r="C62" s="1"/>
      <c r="D62" s="488"/>
      <c r="E62" s="488"/>
      <c r="F62" s="488"/>
      <c r="G62" s="488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3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</row>
    <row r="68" spans="2:12" x14ac:dyDescent="0.3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3">
      <c r="B70" s="1"/>
      <c r="C70" s="1"/>
      <c r="D70" s="1"/>
      <c r="E70" s="488"/>
      <c r="F70" s="488"/>
      <c r="G70" s="488"/>
      <c r="H70" s="1"/>
      <c r="I70" s="1"/>
      <c r="J70" s="1"/>
      <c r="K70" s="1"/>
      <c r="L70" s="1"/>
    </row>
    <row r="71" spans="2:12" x14ac:dyDescent="0.3">
      <c r="B71" s="1"/>
      <c r="C71" s="1"/>
      <c r="D71" s="1"/>
      <c r="E71" s="488"/>
      <c r="F71" s="488"/>
      <c r="G71" s="488"/>
      <c r="H71" s="1"/>
      <c r="I71" s="1"/>
      <c r="J71" s="1"/>
      <c r="K71" s="1"/>
      <c r="L71" s="1"/>
    </row>
    <row r="72" spans="2:12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</sheetData>
  <sheetProtection formatCells="0" formatRows="0" insertRows="0" insertHyperlinks="0" deleteRows="0" sort="0" autoFilter="0" pivotTables="0"/>
  <protectedRanges>
    <protectedRange sqref="K1:L2 A9:N9 A32:B37 N33:XFD34 A11:N12 A10:B10 N32:O32 T32:XFD32 A17:XFD18 A14:N14 A13:C13 P9:XFD14 A16:N16 P16:XFD16 A20:XFD22 A19:N19 P19:XFD19 A24:XFD25 A23:N23 P23:XFD23 A27:XFD28 A26:N26 P26:XFD26" name="Editabil"/>
    <protectedRange sqref="C32:M34" name="Editabil_2"/>
    <protectedRange sqref="C10:D10" name="Editabil_1"/>
    <protectedRange sqref="S31:S32" name="Editabil_3"/>
    <protectedRange sqref="E10:N10" name="Editabil_4"/>
    <protectedRange sqref="D13:N13" name="Editabil_5"/>
  </protectedRanges>
  <mergeCells count="91">
    <mergeCell ref="C3:G3"/>
    <mergeCell ref="K3:L3"/>
    <mergeCell ref="D1:H1"/>
    <mergeCell ref="K1:L1"/>
    <mergeCell ref="B2:C2"/>
    <mergeCell ref="D2:H2"/>
    <mergeCell ref="K2:L2"/>
    <mergeCell ref="A15:N15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1:N11"/>
    <mergeCell ref="L12:N12"/>
    <mergeCell ref="L14:N14"/>
    <mergeCell ref="J16:J18"/>
    <mergeCell ref="K16:K18"/>
    <mergeCell ref="L16:N18"/>
    <mergeCell ref="D19:D22"/>
    <mergeCell ref="E19:E22"/>
    <mergeCell ref="F19:F22"/>
    <mergeCell ref="G19:G22"/>
    <mergeCell ref="H19:H22"/>
    <mergeCell ref="I19:I22"/>
    <mergeCell ref="J19:J22"/>
    <mergeCell ref="D16:D18"/>
    <mergeCell ref="E16:E18"/>
    <mergeCell ref="F16:F18"/>
    <mergeCell ref="G16:G18"/>
    <mergeCell ref="H16:H18"/>
    <mergeCell ref="I16:I18"/>
    <mergeCell ref="K19:K22"/>
    <mergeCell ref="L19:N22"/>
    <mergeCell ref="D23:D25"/>
    <mergeCell ref="E23:E25"/>
    <mergeCell ref="F23:F25"/>
    <mergeCell ref="G23:G25"/>
    <mergeCell ref="H23:H25"/>
    <mergeCell ref="I23:I25"/>
    <mergeCell ref="J23:J25"/>
    <mergeCell ref="K23:K25"/>
    <mergeCell ref="L23:N25"/>
    <mergeCell ref="D26:D28"/>
    <mergeCell ref="E26:E28"/>
    <mergeCell ref="F26:F28"/>
    <mergeCell ref="G26:G28"/>
    <mergeCell ref="H26:H28"/>
    <mergeCell ref="F36:I36"/>
    <mergeCell ref="L36:N36"/>
    <mergeCell ref="A31:N31"/>
    <mergeCell ref="L32:N32"/>
    <mergeCell ref="L33:N33"/>
    <mergeCell ref="L34:N34"/>
    <mergeCell ref="L35:N35"/>
    <mergeCell ref="M29:N29"/>
    <mergeCell ref="M30:N30"/>
    <mergeCell ref="I26:I28"/>
    <mergeCell ref="J26:J28"/>
    <mergeCell ref="K26:K28"/>
    <mergeCell ref="L26:N28"/>
    <mergeCell ref="E70:G70"/>
    <mergeCell ref="E71:G71"/>
    <mergeCell ref="E43:F43"/>
    <mergeCell ref="J43:M43"/>
    <mergeCell ref="R43:T43"/>
    <mergeCell ref="D44:I44"/>
    <mergeCell ref="J44:M44"/>
    <mergeCell ref="L10:N10"/>
    <mergeCell ref="L13:N13"/>
    <mergeCell ref="A60:M60"/>
    <mergeCell ref="A61:M61"/>
    <mergeCell ref="D62:G62"/>
    <mergeCell ref="B44:C44"/>
    <mergeCell ref="F37:I37"/>
    <mergeCell ref="L37:N37"/>
    <mergeCell ref="B39:B41"/>
    <mergeCell ref="D39:M39"/>
    <mergeCell ref="D40:M40"/>
    <mergeCell ref="D41:M41"/>
    <mergeCell ref="A29:C30"/>
    <mergeCell ref="E29:E30"/>
    <mergeCell ref="J29:J30"/>
    <mergeCell ref="K29:K30"/>
  </mergeCells>
  <conditionalFormatting sqref="D1:D7 D16 D19:D21 D23">
    <cfRule type="cellIs" dxfId="203" priority="31" operator="equal">
      <formula>"DI"</formula>
    </cfRule>
    <cfRule type="cellIs" dxfId="202" priority="32" operator="equal">
      <formula>"DM"</formula>
    </cfRule>
    <cfRule type="cellIs" dxfId="201" priority="33" operator="equal">
      <formula>"DJ"</formula>
    </cfRule>
    <cfRule type="cellIs" dxfId="200" priority="34" operator="equal">
      <formula>"D"</formula>
    </cfRule>
    <cfRule type="cellIs" dxfId="199" priority="35" operator="equal">
      <formula>"SI"</formula>
    </cfRule>
    <cfRule type="cellIs" dxfId="198" priority="36" operator="equal">
      <formula>"SM"</formula>
    </cfRule>
    <cfRule type="cellIs" dxfId="197" priority="37" operator="equal">
      <formula>"SJ"</formula>
    </cfRule>
    <cfRule type="cellIs" dxfId="196" priority="38" operator="equal">
      <formula>"S"</formula>
    </cfRule>
    <cfRule type="cellIs" dxfId="195" priority="39" operator="equal">
      <formula>"C"</formula>
    </cfRule>
    <cfRule type="cellIs" dxfId="194" priority="40" operator="equal">
      <formula>"F"</formula>
    </cfRule>
  </conditionalFormatting>
  <conditionalFormatting sqref="D9:D14">
    <cfRule type="cellIs" dxfId="193" priority="1" operator="equal">
      <formula>"DI"</formula>
    </cfRule>
    <cfRule type="cellIs" dxfId="192" priority="2" operator="equal">
      <formula>"DM"</formula>
    </cfRule>
    <cfRule type="cellIs" dxfId="191" priority="3" operator="equal">
      <formula>"DJ"</formula>
    </cfRule>
    <cfRule type="cellIs" dxfId="190" priority="4" operator="equal">
      <formula>"D"</formula>
    </cfRule>
    <cfRule type="cellIs" dxfId="189" priority="5" operator="equal">
      <formula>"SI"</formula>
    </cfRule>
    <cfRule type="cellIs" dxfId="188" priority="6" operator="equal">
      <formula>"SM"</formula>
    </cfRule>
    <cfRule type="cellIs" dxfId="187" priority="7" operator="equal">
      <formula>"SJ"</formula>
    </cfRule>
    <cfRule type="cellIs" dxfId="186" priority="8" operator="equal">
      <formula>"S"</formula>
    </cfRule>
    <cfRule type="cellIs" dxfId="185" priority="9" operator="equal">
      <formula>"C"</formula>
    </cfRule>
    <cfRule type="cellIs" dxfId="184" priority="10" operator="equal">
      <formula>"F"</formula>
    </cfRule>
  </conditionalFormatting>
  <conditionalFormatting sqref="D26:D30 D32:D59">
    <cfRule type="cellIs" dxfId="183" priority="21" operator="equal">
      <formula>"DI"</formula>
    </cfRule>
    <cfRule type="cellIs" dxfId="182" priority="22" operator="equal">
      <formula>"DM"</formula>
    </cfRule>
    <cfRule type="cellIs" dxfId="181" priority="23" operator="equal">
      <formula>"DJ"</formula>
    </cfRule>
    <cfRule type="cellIs" dxfId="180" priority="24" operator="equal">
      <formula>"D"</formula>
    </cfRule>
    <cfRule type="cellIs" dxfId="179" priority="25" operator="equal">
      <formula>"SI"</formula>
    </cfRule>
    <cfRule type="cellIs" dxfId="178" priority="26" operator="equal">
      <formula>"SM"</formula>
    </cfRule>
    <cfRule type="cellIs" dxfId="177" priority="27" operator="equal">
      <formula>"SJ"</formula>
    </cfRule>
    <cfRule type="cellIs" dxfId="176" priority="28" operator="equal">
      <formula>"S"</formula>
    </cfRule>
    <cfRule type="cellIs" dxfId="175" priority="29" operator="equal">
      <formula>"C"</formula>
    </cfRule>
    <cfRule type="cellIs" dxfId="174" priority="3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45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57F3-3668-456C-B6E1-73EFCE15033F}">
  <dimension ref="A1:T74"/>
  <sheetViews>
    <sheetView topLeftCell="A14" zoomScale="90" zoomScaleNormal="90" zoomScaleSheetLayoutView="70" workbookViewId="0">
      <selection activeCell="H11" sqref="H1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7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1.554687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s">
        <v>57</v>
      </c>
      <c r="L2" s="747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s">
        <v>54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64" customFormat="1" ht="15" customHeight="1" thickBot="1" x14ac:dyDescent="0.35">
      <c r="A9" s="297">
        <v>1</v>
      </c>
      <c r="B9" s="298" t="s">
        <v>159</v>
      </c>
      <c r="C9" s="106" t="s">
        <v>61</v>
      </c>
      <c r="D9" s="114" t="s">
        <v>16</v>
      </c>
      <c r="E9" s="114">
        <v>3</v>
      </c>
      <c r="F9" s="115">
        <v>2</v>
      </c>
      <c r="G9" s="116">
        <v>1</v>
      </c>
      <c r="H9" s="116"/>
      <c r="I9" s="116"/>
      <c r="J9" s="116">
        <f>SUM(F9:I9)*14</f>
        <v>42</v>
      </c>
      <c r="K9" s="116">
        <f>E9*25-J9</f>
        <v>33</v>
      </c>
      <c r="L9" s="604" t="s">
        <v>23</v>
      </c>
      <c r="M9" s="605"/>
      <c r="N9" s="606"/>
      <c r="O9" s="228">
        <f t="shared" ref="O9:O14" si="0">SUM(F9:I9)</f>
        <v>3</v>
      </c>
      <c r="P9" s="228"/>
      <c r="Q9" s="228"/>
      <c r="R9" s="228"/>
      <c r="S9" s="228"/>
      <c r="T9" s="228"/>
    </row>
    <row r="10" spans="1:20" s="164" customFormat="1" ht="15" customHeight="1" thickBot="1" x14ac:dyDescent="0.35">
      <c r="A10" s="297"/>
      <c r="B10" s="298"/>
      <c r="C10" s="106" t="s">
        <v>371</v>
      </c>
      <c r="D10" s="114" t="s">
        <v>16</v>
      </c>
      <c r="E10" s="114">
        <v>2</v>
      </c>
      <c r="F10" s="115">
        <v>1</v>
      </c>
      <c r="G10" s="116">
        <v>1</v>
      </c>
      <c r="H10" s="116"/>
      <c r="I10" s="116"/>
      <c r="J10" s="116">
        <f>SUM(F10:I10)*14</f>
        <v>28</v>
      </c>
      <c r="K10" s="116">
        <f>E10*25-J10</f>
        <v>22</v>
      </c>
      <c r="L10" s="604" t="s">
        <v>23</v>
      </c>
      <c r="M10" s="605"/>
      <c r="N10" s="606"/>
      <c r="O10" s="228">
        <f t="shared" si="0"/>
        <v>2</v>
      </c>
      <c r="P10" s="228"/>
      <c r="Q10" s="228"/>
      <c r="R10" s="228"/>
      <c r="S10" s="228"/>
      <c r="T10" s="228"/>
    </row>
    <row r="11" spans="1:20" s="164" customFormat="1" ht="19.8" customHeight="1" thickBot="1" x14ac:dyDescent="0.35">
      <c r="A11" s="301">
        <v>2</v>
      </c>
      <c r="B11" s="298" t="s">
        <v>160</v>
      </c>
      <c r="C11" s="106" t="s">
        <v>62</v>
      </c>
      <c r="D11" s="125" t="s">
        <v>16</v>
      </c>
      <c r="E11" s="125">
        <v>4</v>
      </c>
      <c r="F11" s="127"/>
      <c r="G11" s="128">
        <v>3</v>
      </c>
      <c r="H11" s="128"/>
      <c r="I11" s="128"/>
      <c r="J11" s="128">
        <f>SUM(F11:I11)*14</f>
        <v>42</v>
      </c>
      <c r="K11" s="128">
        <f>E11*25-J11</f>
        <v>58</v>
      </c>
      <c r="L11" s="604" t="s">
        <v>23</v>
      </c>
      <c r="M11" s="605"/>
      <c r="N11" s="606"/>
      <c r="O11" s="228">
        <f t="shared" si="0"/>
        <v>3</v>
      </c>
      <c r="P11" s="228"/>
      <c r="Q11" s="228"/>
      <c r="R11" s="228"/>
      <c r="S11" s="228"/>
      <c r="T11" s="228"/>
    </row>
    <row r="12" spans="1:20" s="197" customFormat="1" ht="15" customHeight="1" thickBot="1" x14ac:dyDescent="0.35">
      <c r="A12" s="310">
        <v>3</v>
      </c>
      <c r="B12" s="311" t="s">
        <v>161</v>
      </c>
      <c r="C12" s="312" t="s">
        <v>283</v>
      </c>
      <c r="D12" s="313" t="s">
        <v>16</v>
      </c>
      <c r="E12" s="313">
        <v>3</v>
      </c>
      <c r="F12" s="314">
        <v>2</v>
      </c>
      <c r="G12" s="315">
        <v>1</v>
      </c>
      <c r="H12" s="315"/>
      <c r="I12" s="315"/>
      <c r="J12" s="315">
        <f>SUM(F12:I12)*14</f>
        <v>42</v>
      </c>
      <c r="K12" s="315">
        <f>E12*25-J12</f>
        <v>33</v>
      </c>
      <c r="L12" s="844" t="s">
        <v>23</v>
      </c>
      <c r="M12" s="845"/>
      <c r="N12" s="846"/>
      <c r="O12" s="253">
        <f t="shared" si="0"/>
        <v>3</v>
      </c>
      <c r="P12" s="253"/>
      <c r="Q12" s="253"/>
      <c r="R12" s="253"/>
      <c r="S12" s="253"/>
      <c r="T12" s="253"/>
    </row>
    <row r="13" spans="1:20" s="197" customFormat="1" ht="15" customHeight="1" x14ac:dyDescent="0.3">
      <c r="A13" s="316"/>
      <c r="B13" s="308"/>
      <c r="C13" s="317" t="s">
        <v>354</v>
      </c>
      <c r="D13" s="318" t="s">
        <v>16</v>
      </c>
      <c r="E13" s="318">
        <v>2</v>
      </c>
      <c r="F13" s="319">
        <v>1</v>
      </c>
      <c r="G13" s="320">
        <v>1</v>
      </c>
      <c r="H13" s="320"/>
      <c r="I13" s="320"/>
      <c r="J13" s="320">
        <f>SUM(F13:I13)*14</f>
        <v>28</v>
      </c>
      <c r="K13" s="320">
        <f>E13*25-J13</f>
        <v>22</v>
      </c>
      <c r="L13" s="581" t="s">
        <v>23</v>
      </c>
      <c r="M13" s="582"/>
      <c r="N13" s="583"/>
      <c r="O13" s="253">
        <f t="shared" si="0"/>
        <v>2</v>
      </c>
      <c r="P13" s="253"/>
      <c r="Q13" s="253"/>
      <c r="R13" s="253"/>
      <c r="S13" s="253"/>
      <c r="T13" s="253"/>
    </row>
    <row r="14" spans="1:20" s="197" customFormat="1" ht="29.4" thickBot="1" x14ac:dyDescent="0.35">
      <c r="A14" s="316">
        <v>4</v>
      </c>
      <c r="B14" s="308" t="s">
        <v>162</v>
      </c>
      <c r="C14" s="356" t="s">
        <v>284</v>
      </c>
      <c r="D14" s="355" t="s">
        <v>16</v>
      </c>
      <c r="E14" s="321">
        <v>4</v>
      </c>
      <c r="F14" s="306"/>
      <c r="G14" s="322">
        <v>3</v>
      </c>
      <c r="H14" s="322"/>
      <c r="I14" s="322"/>
      <c r="J14" s="322">
        <f t="shared" ref="J14" si="1">SUM(F14:I14)*14</f>
        <v>42</v>
      </c>
      <c r="K14" s="322">
        <f t="shared" ref="K14" si="2">E14*25-J14</f>
        <v>58</v>
      </c>
      <c r="L14" s="844" t="s">
        <v>23</v>
      </c>
      <c r="M14" s="845"/>
      <c r="N14" s="846"/>
      <c r="O14" s="253">
        <f t="shared" si="0"/>
        <v>3</v>
      </c>
      <c r="P14" s="253"/>
      <c r="Q14" s="253"/>
      <c r="R14" s="253"/>
      <c r="S14" s="253"/>
      <c r="T14" s="253"/>
    </row>
    <row r="15" spans="1:20" ht="14.4" customHeight="1" thickBot="1" x14ac:dyDescent="0.35">
      <c r="A15" s="835" t="s">
        <v>58</v>
      </c>
      <c r="B15" s="837"/>
      <c r="C15" s="836"/>
      <c r="D15" s="837"/>
      <c r="E15" s="837"/>
      <c r="F15" s="837"/>
      <c r="G15" s="837"/>
      <c r="H15" s="837"/>
      <c r="I15" s="837"/>
      <c r="J15" s="837"/>
      <c r="K15" s="837"/>
      <c r="L15" s="838"/>
      <c r="M15" s="838"/>
      <c r="N15" s="839"/>
      <c r="P15" s="13"/>
      <c r="Q15" s="13"/>
      <c r="R15" s="13"/>
      <c r="S15" s="13"/>
      <c r="T15" s="13"/>
    </row>
    <row r="16" spans="1:20" s="164" customFormat="1" ht="15" customHeight="1" x14ac:dyDescent="0.3">
      <c r="A16" s="265">
        <v>5</v>
      </c>
      <c r="B16" s="266" t="s">
        <v>163</v>
      </c>
      <c r="C16" s="258" t="s">
        <v>81</v>
      </c>
      <c r="D16" s="829" t="s">
        <v>16</v>
      </c>
      <c r="E16" s="831">
        <v>3</v>
      </c>
      <c r="F16" s="820">
        <v>1</v>
      </c>
      <c r="G16" s="809">
        <v>1</v>
      </c>
      <c r="H16" s="809"/>
      <c r="I16" s="809"/>
      <c r="J16" s="809">
        <f t="shared" ref="J16:J26" si="3">SUM(F16:I16)*14</f>
        <v>28</v>
      </c>
      <c r="K16" s="809">
        <f t="shared" ref="K16:K26" si="4">E16*25-J16</f>
        <v>47</v>
      </c>
      <c r="L16" s="812" t="s">
        <v>23</v>
      </c>
      <c r="M16" s="813"/>
      <c r="N16" s="814"/>
      <c r="O16" s="228">
        <f t="shared" ref="O16" si="5">SUM(F16:I16)</f>
        <v>2</v>
      </c>
      <c r="P16" s="228"/>
      <c r="Q16" s="228"/>
      <c r="R16" s="228"/>
      <c r="S16" s="228"/>
      <c r="T16" s="228"/>
    </row>
    <row r="17" spans="1:20" s="164" customFormat="1" ht="15" customHeight="1" thickBot="1" x14ac:dyDescent="0.35">
      <c r="A17" s="162">
        <v>6</v>
      </c>
      <c r="B17" s="267" t="s">
        <v>164</v>
      </c>
      <c r="C17" s="203" t="s">
        <v>80</v>
      </c>
      <c r="D17" s="829"/>
      <c r="E17" s="832"/>
      <c r="F17" s="817"/>
      <c r="G17" s="810"/>
      <c r="H17" s="810"/>
      <c r="I17" s="810"/>
      <c r="J17" s="810"/>
      <c r="K17" s="810"/>
      <c r="L17" s="815"/>
      <c r="M17" s="816"/>
      <c r="N17" s="817"/>
      <c r="P17" s="228"/>
      <c r="Q17" s="228"/>
      <c r="R17" s="228"/>
      <c r="S17" s="228"/>
      <c r="T17" s="228"/>
    </row>
    <row r="18" spans="1:20" s="164" customFormat="1" ht="15" hidden="1" customHeight="1" thickBot="1" x14ac:dyDescent="0.35">
      <c r="A18" s="268">
        <v>7</v>
      </c>
      <c r="B18" s="262" t="s">
        <v>165</v>
      </c>
      <c r="C18" s="203"/>
      <c r="D18" s="830"/>
      <c r="E18" s="833"/>
      <c r="F18" s="834"/>
      <c r="G18" s="811"/>
      <c r="H18" s="811"/>
      <c r="I18" s="811"/>
      <c r="J18" s="811"/>
      <c r="K18" s="811"/>
      <c r="L18" s="818"/>
      <c r="M18" s="819"/>
      <c r="N18" s="820"/>
      <c r="P18" s="228"/>
      <c r="Q18" s="228"/>
      <c r="R18" s="228"/>
      <c r="S18" s="228"/>
      <c r="T18" s="228"/>
    </row>
    <row r="19" spans="1:20" s="164" customFormat="1" ht="15" customHeight="1" x14ac:dyDescent="0.3">
      <c r="A19" s="265">
        <v>8</v>
      </c>
      <c r="B19" s="266" t="s">
        <v>166</v>
      </c>
      <c r="C19" s="284" t="s">
        <v>83</v>
      </c>
      <c r="D19" s="847" t="s">
        <v>22</v>
      </c>
      <c r="E19" s="824">
        <v>3</v>
      </c>
      <c r="F19" s="827">
        <v>1</v>
      </c>
      <c r="G19" s="794">
        <v>2</v>
      </c>
      <c r="H19" s="794"/>
      <c r="I19" s="794"/>
      <c r="J19" s="794">
        <f t="shared" si="3"/>
        <v>42</v>
      </c>
      <c r="K19" s="794">
        <f t="shared" si="4"/>
        <v>33</v>
      </c>
      <c r="L19" s="797" t="s">
        <v>24</v>
      </c>
      <c r="M19" s="798"/>
      <c r="N19" s="799"/>
      <c r="O19" s="228">
        <f t="shared" ref="O19" si="6">SUM(F19:I19)</f>
        <v>3</v>
      </c>
      <c r="P19" s="228"/>
      <c r="Q19" s="228"/>
      <c r="R19" s="228"/>
      <c r="S19" s="228"/>
      <c r="T19" s="228"/>
    </row>
    <row r="20" spans="1:20" s="164" customFormat="1" ht="15" customHeight="1" thickBot="1" x14ac:dyDescent="0.35">
      <c r="A20" s="261">
        <v>9</v>
      </c>
      <c r="B20" s="267" t="s">
        <v>167</v>
      </c>
      <c r="C20" s="284" t="s">
        <v>82</v>
      </c>
      <c r="D20" s="848"/>
      <c r="E20" s="825"/>
      <c r="F20" s="802"/>
      <c r="G20" s="795"/>
      <c r="H20" s="795"/>
      <c r="I20" s="795"/>
      <c r="J20" s="795"/>
      <c r="K20" s="795"/>
      <c r="L20" s="800"/>
      <c r="M20" s="801"/>
      <c r="N20" s="802"/>
      <c r="P20" s="228"/>
      <c r="Q20" s="228"/>
      <c r="R20" s="228"/>
      <c r="S20" s="228"/>
      <c r="T20" s="228"/>
    </row>
    <row r="21" spans="1:20" ht="15" hidden="1" customHeight="1" x14ac:dyDescent="0.3">
      <c r="A21" s="87">
        <v>10</v>
      </c>
      <c r="B21" s="84" t="s">
        <v>168</v>
      </c>
      <c r="C21" s="92"/>
      <c r="D21" s="848"/>
      <c r="E21" s="825"/>
      <c r="F21" s="802"/>
      <c r="G21" s="795"/>
      <c r="H21" s="795"/>
      <c r="I21" s="795"/>
      <c r="J21" s="795"/>
      <c r="K21" s="795"/>
      <c r="L21" s="800"/>
      <c r="M21" s="801"/>
      <c r="N21" s="802"/>
      <c r="P21" s="13"/>
      <c r="Q21" s="13"/>
      <c r="R21" s="13"/>
      <c r="S21" s="13"/>
      <c r="T21" s="13"/>
    </row>
    <row r="22" spans="1:20" ht="15" hidden="1" customHeight="1" thickBot="1" x14ac:dyDescent="0.35">
      <c r="A22" s="85">
        <v>11</v>
      </c>
      <c r="B22" s="86" t="s">
        <v>169</v>
      </c>
      <c r="C22" s="91"/>
      <c r="D22" s="849"/>
      <c r="E22" s="826"/>
      <c r="F22" s="828"/>
      <c r="G22" s="796"/>
      <c r="H22" s="796"/>
      <c r="I22" s="796"/>
      <c r="J22" s="796"/>
      <c r="K22" s="796"/>
      <c r="L22" s="803"/>
      <c r="M22" s="804"/>
      <c r="N22" s="805"/>
      <c r="P22" s="13"/>
      <c r="Q22" s="13"/>
      <c r="R22" s="13"/>
      <c r="S22" s="13"/>
      <c r="T22" s="13"/>
    </row>
    <row r="23" spans="1:20" s="197" customFormat="1" ht="22.2" customHeight="1" x14ac:dyDescent="0.3">
      <c r="A23" s="328">
        <v>12</v>
      </c>
      <c r="B23" s="329" t="s">
        <v>170</v>
      </c>
      <c r="C23" s="326" t="s">
        <v>359</v>
      </c>
      <c r="D23" s="850" t="s">
        <v>16</v>
      </c>
      <c r="E23" s="853">
        <v>3</v>
      </c>
      <c r="F23" s="856">
        <v>1</v>
      </c>
      <c r="G23" s="859">
        <v>2</v>
      </c>
      <c r="H23" s="859"/>
      <c r="I23" s="859"/>
      <c r="J23" s="859">
        <f t="shared" si="3"/>
        <v>42</v>
      </c>
      <c r="K23" s="859">
        <f t="shared" si="4"/>
        <v>33</v>
      </c>
      <c r="L23" s="862" t="s">
        <v>24</v>
      </c>
      <c r="M23" s="863"/>
      <c r="N23" s="864"/>
      <c r="O23" s="253">
        <f t="shared" ref="O23" si="7">SUM(F23:I23)</f>
        <v>3</v>
      </c>
      <c r="P23" s="253"/>
      <c r="Q23" s="253"/>
      <c r="R23" s="253"/>
      <c r="S23" s="253"/>
      <c r="T23" s="253"/>
    </row>
    <row r="24" spans="1:20" s="197" customFormat="1" ht="15" thickBot="1" x14ac:dyDescent="0.35">
      <c r="A24" s="307">
        <v>13</v>
      </c>
      <c r="B24" s="311" t="s">
        <v>171</v>
      </c>
      <c r="C24" s="327" t="s">
        <v>356</v>
      </c>
      <c r="D24" s="851"/>
      <c r="E24" s="854"/>
      <c r="F24" s="857"/>
      <c r="G24" s="860"/>
      <c r="H24" s="860"/>
      <c r="I24" s="860"/>
      <c r="J24" s="860"/>
      <c r="K24" s="860"/>
      <c r="L24" s="865"/>
      <c r="M24" s="866"/>
      <c r="N24" s="857"/>
      <c r="P24" s="253"/>
      <c r="Q24" s="253"/>
      <c r="R24" s="253"/>
      <c r="S24" s="253"/>
      <c r="T24" s="253"/>
    </row>
    <row r="25" spans="1:20" s="197" customFormat="1" ht="15" hidden="1" thickBot="1" x14ac:dyDescent="0.35">
      <c r="A25" s="323">
        <v>14</v>
      </c>
      <c r="B25" s="308" t="s">
        <v>172</v>
      </c>
      <c r="C25" s="317" t="s">
        <v>306</v>
      </c>
      <c r="D25" s="852"/>
      <c r="E25" s="855"/>
      <c r="F25" s="858"/>
      <c r="G25" s="861"/>
      <c r="H25" s="861"/>
      <c r="I25" s="861"/>
      <c r="J25" s="861"/>
      <c r="K25" s="861"/>
      <c r="L25" s="867"/>
      <c r="M25" s="868"/>
      <c r="N25" s="869"/>
      <c r="P25" s="253"/>
      <c r="Q25" s="253"/>
      <c r="R25" s="253"/>
      <c r="S25" s="253"/>
      <c r="T25" s="253"/>
    </row>
    <row r="26" spans="1:20" s="197" customFormat="1" x14ac:dyDescent="0.3">
      <c r="A26" s="324">
        <v>15</v>
      </c>
      <c r="B26" s="325" t="s">
        <v>173</v>
      </c>
      <c r="C26" s="326" t="s">
        <v>357</v>
      </c>
      <c r="D26" s="870" t="s">
        <v>22</v>
      </c>
      <c r="E26" s="871">
        <v>3</v>
      </c>
      <c r="F26" s="869">
        <v>1</v>
      </c>
      <c r="G26" s="872">
        <v>1</v>
      </c>
      <c r="H26" s="872"/>
      <c r="I26" s="872"/>
      <c r="J26" s="872">
        <f t="shared" si="3"/>
        <v>28</v>
      </c>
      <c r="K26" s="872">
        <f t="shared" si="4"/>
        <v>47</v>
      </c>
      <c r="L26" s="862" t="s">
        <v>23</v>
      </c>
      <c r="M26" s="863"/>
      <c r="N26" s="864"/>
      <c r="O26" s="253">
        <f t="shared" ref="O26" si="8">SUM(F26:I26)</f>
        <v>2</v>
      </c>
      <c r="P26" s="253"/>
      <c r="Q26" s="253"/>
      <c r="R26" s="253"/>
      <c r="S26" s="253"/>
      <c r="T26" s="253"/>
    </row>
    <row r="27" spans="1:20" s="197" customFormat="1" ht="18" customHeight="1" thickBot="1" x14ac:dyDescent="0.35">
      <c r="A27" s="307">
        <v>16</v>
      </c>
      <c r="B27" s="311" t="s">
        <v>174</v>
      </c>
      <c r="C27" s="327" t="s">
        <v>358</v>
      </c>
      <c r="D27" s="848"/>
      <c r="E27" s="854"/>
      <c r="F27" s="857"/>
      <c r="G27" s="860"/>
      <c r="H27" s="860"/>
      <c r="I27" s="860"/>
      <c r="J27" s="860"/>
      <c r="K27" s="860"/>
      <c r="L27" s="865"/>
      <c r="M27" s="866"/>
      <c r="N27" s="857"/>
      <c r="P27" s="253"/>
      <c r="Q27" s="253"/>
      <c r="R27" s="253"/>
      <c r="S27" s="253"/>
      <c r="T27" s="253"/>
    </row>
    <row r="28" spans="1:20" ht="34.799999999999997" hidden="1" customHeight="1" thickBot="1" x14ac:dyDescent="0.35">
      <c r="A28" s="51">
        <v>17</v>
      </c>
      <c r="B28" s="77" t="s">
        <v>175</v>
      </c>
      <c r="C28" s="69"/>
      <c r="D28" s="740"/>
      <c r="E28" s="855"/>
      <c r="F28" s="858"/>
      <c r="G28" s="861"/>
      <c r="H28" s="861"/>
      <c r="I28" s="861"/>
      <c r="J28" s="861"/>
      <c r="K28" s="861"/>
      <c r="L28" s="867"/>
      <c r="M28" s="868"/>
      <c r="N28" s="857"/>
      <c r="P28" s="13"/>
      <c r="Q28" s="13"/>
      <c r="R28" s="13"/>
      <c r="S28" s="13"/>
      <c r="T28" s="13"/>
    </row>
    <row r="29" spans="1:20" x14ac:dyDescent="0.3">
      <c r="A29" s="573" t="s">
        <v>25</v>
      </c>
      <c r="B29" s="574"/>
      <c r="C29" s="574"/>
      <c r="D29" s="14" t="s">
        <v>26</v>
      </c>
      <c r="E29" s="721">
        <f t="shared" ref="E29:K29" si="9">SUM(E9:E28)</f>
        <v>30</v>
      </c>
      <c r="F29" s="45">
        <f t="shared" si="9"/>
        <v>10</v>
      </c>
      <c r="G29" s="44">
        <f t="shared" si="9"/>
        <v>16</v>
      </c>
      <c r="H29" s="44">
        <f t="shared" si="9"/>
        <v>0</v>
      </c>
      <c r="I29" s="44">
        <f t="shared" si="9"/>
        <v>0</v>
      </c>
      <c r="J29" s="723">
        <f t="shared" si="9"/>
        <v>364</v>
      </c>
      <c r="K29" s="723">
        <f t="shared" si="9"/>
        <v>386</v>
      </c>
      <c r="L29" s="44" t="s">
        <v>27</v>
      </c>
      <c r="M29" s="761" t="s">
        <v>28</v>
      </c>
      <c r="N29" s="762"/>
      <c r="P29" s="13"/>
      <c r="Q29" s="13"/>
      <c r="R29" s="13"/>
      <c r="S29" s="13"/>
      <c r="T29" s="13"/>
    </row>
    <row r="30" spans="1:20" ht="15" thickBot="1" x14ac:dyDescent="0.35">
      <c r="A30" s="720"/>
      <c r="B30" s="488"/>
      <c r="C30" s="488"/>
      <c r="D30" s="79" t="s">
        <v>29</v>
      </c>
      <c r="E30" s="722"/>
      <c r="F30" s="46">
        <f>COUNT(F9:F28)</f>
        <v>8</v>
      </c>
      <c r="G30" s="47">
        <f>COUNT(G9:G28)</f>
        <v>10</v>
      </c>
      <c r="H30" s="47">
        <f>COUNT(H9:H28)</f>
        <v>0</v>
      </c>
      <c r="I30" s="47">
        <f>COUNT(I9:I28)</f>
        <v>0</v>
      </c>
      <c r="J30" s="724"/>
      <c r="K30" s="724"/>
      <c r="L30" s="48">
        <f>COUNTIF(L1:L29,"=E")</f>
        <v>8</v>
      </c>
      <c r="M30" s="727">
        <f>COUNTIF(L1:L29,"=V")</f>
        <v>2</v>
      </c>
      <c r="N30" s="728"/>
      <c r="P30" s="13"/>
      <c r="Q30" s="13"/>
      <c r="R30" s="13"/>
      <c r="S30" s="13"/>
      <c r="T30" s="13"/>
    </row>
    <row r="31" spans="1:20" ht="15" customHeight="1" thickBot="1" x14ac:dyDescent="0.35">
      <c r="A31" s="737" t="s">
        <v>59</v>
      </c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9"/>
      <c r="P31" s="67" t="s">
        <v>319</v>
      </c>
      <c r="Q31" s="67" t="s">
        <v>324</v>
      </c>
      <c r="R31" s="67" t="s">
        <v>320</v>
      </c>
      <c r="S31" s="13"/>
      <c r="T31" s="13"/>
    </row>
    <row r="32" spans="1:20" ht="15" customHeight="1" thickBot="1" x14ac:dyDescent="0.35">
      <c r="A32" s="51">
        <v>18</v>
      </c>
      <c r="B32" s="76" t="s">
        <v>176</v>
      </c>
      <c r="C32" s="52" t="s">
        <v>280</v>
      </c>
      <c r="D32" s="58" t="s">
        <v>15</v>
      </c>
      <c r="E32" s="56">
        <v>2</v>
      </c>
      <c r="F32" s="57">
        <v>2</v>
      </c>
      <c r="G32" s="43"/>
      <c r="H32" s="43"/>
      <c r="I32" s="43"/>
      <c r="J32" s="43">
        <f t="shared" ref="J32:J34" si="10">SUM(F32:I32)*14</f>
        <v>28</v>
      </c>
      <c r="K32" s="43">
        <f t="shared" ref="K32:K36" si="11">E32*25-J32</f>
        <v>22</v>
      </c>
      <c r="L32" s="712" t="s">
        <v>24</v>
      </c>
      <c r="M32" s="713"/>
      <c r="N32" s="714"/>
      <c r="P32" s="67">
        <f>SUM(O9:O11, O16:O20)</f>
        <v>13</v>
      </c>
      <c r="Q32" s="67">
        <f>SUM(O12:O14, O23:O27)</f>
        <v>13</v>
      </c>
      <c r="R32" s="67">
        <f>SUM(O18, O25)</f>
        <v>0</v>
      </c>
      <c r="S32" s="13"/>
      <c r="T32" s="13"/>
    </row>
    <row r="33" spans="1:20" ht="15" customHeight="1" thickBot="1" x14ac:dyDescent="0.35">
      <c r="A33" s="38">
        <v>19</v>
      </c>
      <c r="B33" s="15" t="s">
        <v>177</v>
      </c>
      <c r="C33" s="49" t="s">
        <v>234</v>
      </c>
      <c r="D33" s="58" t="s">
        <v>15</v>
      </c>
      <c r="E33" s="56">
        <v>2</v>
      </c>
      <c r="F33" s="57">
        <v>2</v>
      </c>
      <c r="G33" s="43"/>
      <c r="H33" s="43"/>
      <c r="I33" s="43"/>
      <c r="J33" s="16">
        <f t="shared" si="10"/>
        <v>28</v>
      </c>
      <c r="K33" s="16">
        <f t="shared" si="11"/>
        <v>22</v>
      </c>
      <c r="L33" s="715" t="s">
        <v>24</v>
      </c>
      <c r="M33" s="716"/>
      <c r="N33" s="717"/>
      <c r="P33" s="13"/>
      <c r="Q33" s="12"/>
      <c r="R33" s="13"/>
      <c r="S33" s="13"/>
      <c r="T33" s="13"/>
    </row>
    <row r="34" spans="1:20" ht="15" customHeight="1" thickBot="1" x14ac:dyDescent="0.35">
      <c r="A34" s="36">
        <v>20</v>
      </c>
      <c r="B34" s="15" t="s">
        <v>178</v>
      </c>
      <c r="C34" s="49" t="s">
        <v>235</v>
      </c>
      <c r="D34" s="58" t="s">
        <v>15</v>
      </c>
      <c r="E34" s="56">
        <v>2</v>
      </c>
      <c r="F34" s="57"/>
      <c r="G34" s="43">
        <v>2</v>
      </c>
      <c r="H34" s="43"/>
      <c r="I34" s="43"/>
      <c r="J34" s="16">
        <f t="shared" si="10"/>
        <v>28</v>
      </c>
      <c r="K34" s="16">
        <f t="shared" si="11"/>
        <v>22</v>
      </c>
      <c r="L34" s="715" t="s">
        <v>24</v>
      </c>
      <c r="M34" s="716"/>
      <c r="N34" s="717"/>
      <c r="P34" s="13"/>
      <c r="Q34" s="12"/>
      <c r="R34" s="13"/>
      <c r="S34" s="13"/>
      <c r="T34" s="13"/>
    </row>
    <row r="35" spans="1:20" ht="15" customHeight="1" thickBot="1" x14ac:dyDescent="0.35">
      <c r="A35" s="63">
        <v>21</v>
      </c>
      <c r="B35" s="15" t="s">
        <v>179</v>
      </c>
      <c r="C35" s="64" t="s">
        <v>312</v>
      </c>
      <c r="D35" s="59" t="s">
        <v>79</v>
      </c>
      <c r="E35" s="60">
        <v>5</v>
      </c>
      <c r="F35" s="61">
        <v>2</v>
      </c>
      <c r="G35" s="48">
        <v>2</v>
      </c>
      <c r="H35" s="48"/>
      <c r="I35" s="48"/>
      <c r="J35" s="16">
        <f t="shared" ref="J35:J36" si="12">SUM(F35:I35)*14</f>
        <v>56</v>
      </c>
      <c r="K35" s="16">
        <f t="shared" si="11"/>
        <v>69</v>
      </c>
      <c r="L35" s="715" t="s">
        <v>24</v>
      </c>
      <c r="M35" s="716"/>
      <c r="N35" s="717"/>
      <c r="P35" s="13"/>
      <c r="Q35" s="12"/>
      <c r="R35" s="21"/>
      <c r="S35" s="21"/>
      <c r="T35" s="21"/>
    </row>
    <row r="36" spans="1:20" ht="29.4" thickBot="1" x14ac:dyDescent="0.35">
      <c r="A36" s="65">
        <v>22</v>
      </c>
      <c r="B36" s="15" t="s">
        <v>180</v>
      </c>
      <c r="C36" s="64" t="s">
        <v>84</v>
      </c>
      <c r="D36" s="59" t="s">
        <v>79</v>
      </c>
      <c r="E36" s="60">
        <v>3</v>
      </c>
      <c r="F36" s="783" t="s">
        <v>55</v>
      </c>
      <c r="G36" s="784"/>
      <c r="H36" s="784"/>
      <c r="I36" s="785"/>
      <c r="J36" s="16">
        <f t="shared" si="12"/>
        <v>0</v>
      </c>
      <c r="K36" s="16">
        <f t="shared" si="11"/>
        <v>75</v>
      </c>
      <c r="L36" s="715" t="s">
        <v>24</v>
      </c>
      <c r="M36" s="716"/>
      <c r="N36" s="717"/>
      <c r="P36" s="13"/>
      <c r="Q36" s="12"/>
      <c r="R36" s="21"/>
      <c r="S36" s="21"/>
      <c r="T36" s="21"/>
    </row>
    <row r="37" spans="1:20" ht="15.75" customHeight="1" thickBot="1" x14ac:dyDescent="0.35">
      <c r="A37" s="37">
        <v>23</v>
      </c>
      <c r="B37" s="15" t="s">
        <v>181</v>
      </c>
      <c r="C37" s="50" t="s">
        <v>56</v>
      </c>
      <c r="D37" s="54" t="s">
        <v>15</v>
      </c>
      <c r="E37" s="18">
        <v>3</v>
      </c>
      <c r="F37" s="740" t="s">
        <v>239</v>
      </c>
      <c r="G37" s="741"/>
      <c r="H37" s="741"/>
      <c r="I37" s="719"/>
      <c r="J37" s="15">
        <f>SUM(F37:H37)*14</f>
        <v>0</v>
      </c>
      <c r="K37" s="15">
        <v>19</v>
      </c>
      <c r="L37" s="715" t="s">
        <v>24</v>
      </c>
      <c r="M37" s="716"/>
      <c r="N37" s="717"/>
      <c r="P37" s="13"/>
      <c r="Q37" s="12"/>
      <c r="R37" s="13"/>
      <c r="S37" s="13"/>
      <c r="T37" s="13"/>
    </row>
    <row r="38" spans="1:20" ht="15.75" customHeight="1" thickBo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22"/>
      <c r="Q38" s="12"/>
      <c r="R38" s="21"/>
      <c r="S38" s="21"/>
      <c r="T38" s="21"/>
    </row>
    <row r="39" spans="1:20" ht="15.75" customHeight="1" x14ac:dyDescent="0.3">
      <c r="B39" s="495" t="s">
        <v>32</v>
      </c>
      <c r="C39" s="33" t="e">
        <f>#REF!</f>
        <v>#REF!</v>
      </c>
      <c r="D39" s="498">
        <f>SUM(F9:I14)</f>
        <v>16</v>
      </c>
      <c r="E39" s="499"/>
      <c r="F39" s="499"/>
      <c r="G39" s="499"/>
      <c r="H39" s="499"/>
      <c r="I39" s="499"/>
      <c r="J39" s="499"/>
      <c r="K39" s="499"/>
      <c r="L39" s="499"/>
      <c r="M39" s="500"/>
      <c r="O39" s="167" t="s">
        <v>322</v>
      </c>
      <c r="P39" s="168">
        <f>SUM(D39, D40)</f>
        <v>26</v>
      </c>
      <c r="Q39" s="168">
        <f>SUM(P32, Q32, R32)</f>
        <v>26</v>
      </c>
      <c r="R39" s="21"/>
      <c r="S39" s="21"/>
      <c r="T39" s="21"/>
    </row>
    <row r="40" spans="1:20" ht="15.75" customHeight="1" x14ac:dyDescent="0.3">
      <c r="B40" s="496"/>
      <c r="C40" s="34" t="e">
        <f>#REF!</f>
        <v>#REF!</v>
      </c>
      <c r="D40" s="501">
        <f>SUM(F16:I28)</f>
        <v>10</v>
      </c>
      <c r="E40" s="502"/>
      <c r="F40" s="502"/>
      <c r="G40" s="502"/>
      <c r="H40" s="502"/>
      <c r="I40" s="502"/>
      <c r="J40" s="502"/>
      <c r="K40" s="502"/>
      <c r="L40" s="502"/>
      <c r="M40" s="503"/>
      <c r="P40" s="22"/>
      <c r="Q40" s="12"/>
      <c r="R40" s="21"/>
      <c r="S40" s="21"/>
      <c r="T40" s="21"/>
    </row>
    <row r="41" spans="1:20" ht="15.75" customHeight="1" thickBot="1" x14ac:dyDescent="0.35">
      <c r="B41" s="497"/>
      <c r="C41" s="35" t="e">
        <f>#REF!</f>
        <v>#REF!</v>
      </c>
      <c r="D41" s="504">
        <f>SUM(F33:I37)</f>
        <v>8</v>
      </c>
      <c r="E41" s="505"/>
      <c r="F41" s="505"/>
      <c r="G41" s="505"/>
      <c r="H41" s="505"/>
      <c r="I41" s="505"/>
      <c r="J41" s="505"/>
      <c r="K41" s="505"/>
      <c r="L41" s="505"/>
      <c r="M41" s="506"/>
      <c r="P41" s="22"/>
      <c r="Q41" s="12"/>
      <c r="R41" s="21"/>
      <c r="S41" s="21"/>
      <c r="T41" s="21"/>
    </row>
    <row r="42" spans="1:20" s="26" customFormat="1" ht="15.75" customHeight="1" x14ac:dyDescent="0.2">
      <c r="A42" s="2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P42" s="30"/>
      <c r="Q42" s="31"/>
      <c r="R42" s="32"/>
      <c r="S42" s="32"/>
      <c r="T42" s="32"/>
    </row>
    <row r="43" spans="1:20" ht="18" customHeight="1" x14ac:dyDescent="0.3">
      <c r="B43" s="4" t="s">
        <v>36</v>
      </c>
      <c r="C43" s="9"/>
      <c r="D43" s="1"/>
      <c r="E43" s="488" t="s">
        <v>37</v>
      </c>
      <c r="F43" s="488"/>
      <c r="G43" s="4"/>
      <c r="H43" s="1"/>
      <c r="I43" s="1"/>
      <c r="J43" s="507" t="s">
        <v>38</v>
      </c>
      <c r="K43" s="507"/>
      <c r="L43" s="507"/>
      <c r="M43" s="507"/>
      <c r="P43" s="13"/>
      <c r="Q43" s="12"/>
      <c r="R43" s="489"/>
      <c r="S43" s="489"/>
      <c r="T43" s="489"/>
    </row>
    <row r="44" spans="1:20" ht="15" customHeight="1" x14ac:dyDescent="0.3">
      <c r="B44" s="490" t="e">
        <f>#REF!</f>
        <v>#REF!</v>
      </c>
      <c r="C44" s="490"/>
      <c r="D44" s="491" t="e">
        <f>#REF!</f>
        <v>#REF!</v>
      </c>
      <c r="E44" s="491"/>
      <c r="F44" s="491"/>
      <c r="G44" s="491"/>
      <c r="H44" s="491"/>
      <c r="I44" s="491"/>
      <c r="J44" s="492" t="e">
        <f>#REF!</f>
        <v>#REF!</v>
      </c>
      <c r="K44" s="492"/>
      <c r="L44" s="492"/>
      <c r="M44" s="492"/>
      <c r="P44" s="13"/>
      <c r="Q44" s="12"/>
      <c r="R44" s="13"/>
      <c r="S44" s="13"/>
      <c r="T44" s="13"/>
    </row>
    <row r="45" spans="1:20" ht="1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11"/>
      <c r="Q45" s="12"/>
      <c r="R45" s="13"/>
      <c r="S45" s="13"/>
      <c r="T45" s="13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11"/>
      <c r="Q46" s="12"/>
      <c r="R46" s="13"/>
      <c r="S46" s="13"/>
      <c r="T46" s="13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B52" s="1"/>
      <c r="C52" s="1"/>
      <c r="H52" s="4"/>
      <c r="I52" s="4"/>
      <c r="J52" s="1"/>
      <c r="K52" s="1"/>
      <c r="L52" s="1"/>
    </row>
    <row r="53" spans="1:13" ht="15" customHeight="1" x14ac:dyDescent="0.3">
      <c r="B53" s="1"/>
      <c r="C53" s="1"/>
      <c r="H53" s="4"/>
      <c r="I53" s="4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A60" s="493" t="s">
        <v>60</v>
      </c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3"/>
      <c r="M60" s="493"/>
    </row>
    <row r="61" spans="1:13" x14ac:dyDescent="0.3">
      <c r="A61" s="494" t="s">
        <v>40</v>
      </c>
      <c r="B61" s="494"/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</row>
    <row r="62" spans="1:13" x14ac:dyDescent="0.3">
      <c r="B62" s="1"/>
      <c r="C62" s="1"/>
      <c r="D62" s="488"/>
      <c r="E62" s="488"/>
      <c r="F62" s="488"/>
      <c r="G62" s="488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3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</row>
    <row r="68" spans="2:12" x14ac:dyDescent="0.3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3">
      <c r="B70" s="1"/>
      <c r="C70" s="1"/>
      <c r="D70" s="1"/>
      <c r="E70" s="488"/>
      <c r="F70" s="488"/>
      <c r="G70" s="488"/>
      <c r="H70" s="1"/>
      <c r="I70" s="1"/>
      <c r="J70" s="1"/>
      <c r="K70" s="1"/>
      <c r="L70" s="1"/>
    </row>
    <row r="71" spans="2:12" x14ac:dyDescent="0.3">
      <c r="B71" s="1"/>
      <c r="C71" s="1"/>
      <c r="D71" s="1"/>
      <c r="E71" s="488"/>
      <c r="F71" s="488"/>
      <c r="G71" s="488"/>
      <c r="H71" s="1"/>
      <c r="I71" s="1"/>
      <c r="J71" s="1"/>
      <c r="K71" s="1"/>
      <c r="L71" s="1"/>
    </row>
    <row r="72" spans="2:12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</sheetData>
  <sheetProtection formatCells="0" formatRows="0" insertRows="0" insertHyperlinks="0" deleteRows="0" sort="0" autoFilter="0" pivotTables="0"/>
  <protectedRanges>
    <protectedRange sqref="K1:L2 A12:N12 A32:B37 N33:XFD34 N32:O32 S32:XFD32 A9:B11 P9:XFD14 A16:N16 P16:XFD16 A21:XFD22 P19:XFD19 A24:XFD25 A23:N23 P23:XFD23 A27:XFD28 A26:N26 P26:XFD26 A17:XFD18 A19:C20 D20:XFD20 D19:N19 A14:N14 A13:C13" name="Editabil"/>
    <protectedRange sqref="C32:M34" name="Editabil_2"/>
    <protectedRange sqref="C9:N9 C11:N11 D10:N10" name="Editabil_1"/>
    <protectedRange sqref="D13:N13" name="Editabil_5"/>
    <protectedRange sqref="C10" name="Editabil_1_1"/>
  </protectedRanges>
  <mergeCells count="91">
    <mergeCell ref="D62:G62"/>
    <mergeCell ref="E70:G70"/>
    <mergeCell ref="E71:G71"/>
    <mergeCell ref="R43:T43"/>
    <mergeCell ref="B44:C44"/>
    <mergeCell ref="D44:I44"/>
    <mergeCell ref="J44:M44"/>
    <mergeCell ref="A60:M60"/>
    <mergeCell ref="A61:M61"/>
    <mergeCell ref="B39:B41"/>
    <mergeCell ref="D39:M39"/>
    <mergeCell ref="D40:M40"/>
    <mergeCell ref="D41:M41"/>
    <mergeCell ref="E43:F43"/>
    <mergeCell ref="J43:M43"/>
    <mergeCell ref="A29:C30"/>
    <mergeCell ref="E29:E30"/>
    <mergeCell ref="J29:J30"/>
    <mergeCell ref="K29:K30"/>
    <mergeCell ref="A31:N31"/>
    <mergeCell ref="I26:I28"/>
    <mergeCell ref="J26:J28"/>
    <mergeCell ref="K26:K28"/>
    <mergeCell ref="L26:N28"/>
    <mergeCell ref="L37:N37"/>
    <mergeCell ref="L32:N32"/>
    <mergeCell ref="L33:N33"/>
    <mergeCell ref="L34:N34"/>
    <mergeCell ref="L35:N35"/>
    <mergeCell ref="F36:I36"/>
    <mergeCell ref="L36:N36"/>
    <mergeCell ref="F37:I37"/>
    <mergeCell ref="M29:N29"/>
    <mergeCell ref="M30:N30"/>
    <mergeCell ref="D26:D28"/>
    <mergeCell ref="E26:E28"/>
    <mergeCell ref="F26:F28"/>
    <mergeCell ref="G26:G28"/>
    <mergeCell ref="H26:H28"/>
    <mergeCell ref="K19:K22"/>
    <mergeCell ref="L19:N22"/>
    <mergeCell ref="D23:D25"/>
    <mergeCell ref="E23:E25"/>
    <mergeCell ref="F23:F25"/>
    <mergeCell ref="G23:G25"/>
    <mergeCell ref="H23:H25"/>
    <mergeCell ref="I23:I25"/>
    <mergeCell ref="J23:J25"/>
    <mergeCell ref="K23:K25"/>
    <mergeCell ref="L23:N25"/>
    <mergeCell ref="J16:J18"/>
    <mergeCell ref="K16:K18"/>
    <mergeCell ref="L16:N18"/>
    <mergeCell ref="D19:D22"/>
    <mergeCell ref="E19:E22"/>
    <mergeCell ref="F19:F22"/>
    <mergeCell ref="G19:G22"/>
    <mergeCell ref="H19:H22"/>
    <mergeCell ref="I19:I22"/>
    <mergeCell ref="J19:J22"/>
    <mergeCell ref="D16:D18"/>
    <mergeCell ref="E16:E18"/>
    <mergeCell ref="F16:F18"/>
    <mergeCell ref="G16:G18"/>
    <mergeCell ref="H16:H18"/>
    <mergeCell ref="I16:I18"/>
    <mergeCell ref="A15:N15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1:N11"/>
    <mergeCell ref="L12:N12"/>
    <mergeCell ref="L14:N14"/>
    <mergeCell ref="L10:N10"/>
    <mergeCell ref="L13:N13"/>
    <mergeCell ref="C3:G3"/>
    <mergeCell ref="K3:L3"/>
    <mergeCell ref="D1:H1"/>
    <mergeCell ref="K1:L1"/>
    <mergeCell ref="B2:C2"/>
    <mergeCell ref="D2:H2"/>
    <mergeCell ref="K2:L2"/>
  </mergeCells>
  <conditionalFormatting sqref="D1:D7 D16 D19:D21 D23">
    <cfRule type="cellIs" dxfId="173" priority="31" operator="equal">
      <formula>"DI"</formula>
    </cfRule>
    <cfRule type="cellIs" dxfId="172" priority="32" operator="equal">
      <formula>"DM"</formula>
    </cfRule>
    <cfRule type="cellIs" dxfId="171" priority="33" operator="equal">
      <formula>"DJ"</formula>
    </cfRule>
    <cfRule type="cellIs" dxfId="170" priority="34" operator="equal">
      <formula>"D"</formula>
    </cfRule>
    <cfRule type="cellIs" dxfId="169" priority="35" operator="equal">
      <formula>"SI"</formula>
    </cfRule>
    <cfRule type="cellIs" dxfId="168" priority="36" operator="equal">
      <formula>"SM"</formula>
    </cfRule>
    <cfRule type="cellIs" dxfId="167" priority="37" operator="equal">
      <formula>"SJ"</formula>
    </cfRule>
    <cfRule type="cellIs" dxfId="166" priority="38" operator="equal">
      <formula>"S"</formula>
    </cfRule>
    <cfRule type="cellIs" dxfId="165" priority="39" operator="equal">
      <formula>"C"</formula>
    </cfRule>
    <cfRule type="cellIs" dxfId="164" priority="40" operator="equal">
      <formula>"F"</formula>
    </cfRule>
  </conditionalFormatting>
  <conditionalFormatting sqref="D9:D14">
    <cfRule type="cellIs" dxfId="163" priority="1" operator="equal">
      <formula>"DI"</formula>
    </cfRule>
    <cfRule type="cellIs" dxfId="162" priority="2" operator="equal">
      <formula>"DM"</formula>
    </cfRule>
    <cfRule type="cellIs" dxfId="161" priority="3" operator="equal">
      <formula>"DJ"</formula>
    </cfRule>
    <cfRule type="cellIs" dxfId="160" priority="4" operator="equal">
      <formula>"D"</formula>
    </cfRule>
    <cfRule type="cellIs" dxfId="159" priority="5" operator="equal">
      <formula>"SI"</formula>
    </cfRule>
    <cfRule type="cellIs" dxfId="158" priority="6" operator="equal">
      <formula>"SM"</formula>
    </cfRule>
    <cfRule type="cellIs" dxfId="157" priority="7" operator="equal">
      <formula>"SJ"</formula>
    </cfRule>
    <cfRule type="cellIs" dxfId="156" priority="8" operator="equal">
      <formula>"S"</formula>
    </cfRule>
    <cfRule type="cellIs" dxfId="155" priority="9" operator="equal">
      <formula>"C"</formula>
    </cfRule>
    <cfRule type="cellIs" dxfId="154" priority="10" operator="equal">
      <formula>"F"</formula>
    </cfRule>
  </conditionalFormatting>
  <conditionalFormatting sqref="D26:D30 D32:D59">
    <cfRule type="cellIs" dxfId="153" priority="21" operator="equal">
      <formula>"DI"</formula>
    </cfRule>
    <cfRule type="cellIs" dxfId="152" priority="22" operator="equal">
      <formula>"DM"</formula>
    </cfRule>
    <cfRule type="cellIs" dxfId="151" priority="23" operator="equal">
      <formula>"DJ"</formula>
    </cfRule>
    <cfRule type="cellIs" dxfId="150" priority="24" operator="equal">
      <formula>"D"</formula>
    </cfRule>
    <cfRule type="cellIs" dxfId="149" priority="25" operator="equal">
      <formula>"SI"</formula>
    </cfRule>
    <cfRule type="cellIs" dxfId="148" priority="26" operator="equal">
      <formula>"SM"</formula>
    </cfRule>
    <cfRule type="cellIs" dxfId="147" priority="27" operator="equal">
      <formula>"SJ"</formula>
    </cfRule>
    <cfRule type="cellIs" dxfId="146" priority="28" operator="equal">
      <formula>"S"</formula>
    </cfRule>
    <cfRule type="cellIs" dxfId="145" priority="29" operator="equal">
      <formula>"C"</formula>
    </cfRule>
    <cfRule type="cellIs" dxfId="144" priority="3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45" max="12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26C9C-4C19-470B-8486-82AF055C3663}">
  <dimension ref="A1:T67"/>
  <sheetViews>
    <sheetView tabSelected="1" topLeftCell="A16" zoomScale="90" zoomScaleNormal="90" zoomScaleSheetLayoutView="70" workbookViewId="0">
      <selection activeCell="A27" sqref="A27:N27"/>
    </sheetView>
  </sheetViews>
  <sheetFormatPr defaultRowHeight="14.4" x14ac:dyDescent="0.3"/>
  <cols>
    <col min="1" max="1" width="4.6640625" style="20" customWidth="1"/>
    <col min="2" max="2" width="19.44140625" customWidth="1"/>
    <col min="3" max="3" width="49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0.5546875" customWidth="1"/>
    <col min="11" max="11" width="9.77734375" customWidth="1"/>
    <col min="12" max="13" width="4.6640625" style="6" customWidth="1"/>
    <col min="14" max="14" width="2.109375" customWidth="1"/>
    <col min="17" max="17" width="11.5546875" customWidth="1"/>
  </cols>
  <sheetData>
    <row r="1" spans="1:20" ht="57" customHeight="1" x14ac:dyDescent="0.35">
      <c r="A1" s="6"/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A2" s="6"/>
      <c r="B2" s="490"/>
      <c r="C2" s="490"/>
      <c r="D2" s="488" t="s">
        <v>378</v>
      </c>
      <c r="E2" s="488"/>
      <c r="F2" s="488"/>
      <c r="G2" s="488"/>
      <c r="H2" s="488"/>
      <c r="J2" s="8" t="s">
        <v>1</v>
      </c>
      <c r="K2" s="490" t="s">
        <v>379</v>
      </c>
      <c r="L2" s="490"/>
      <c r="P2" s="13"/>
      <c r="Q2" s="13"/>
      <c r="R2" s="13"/>
      <c r="S2" s="13"/>
      <c r="T2" s="13"/>
    </row>
    <row r="3" spans="1:20" x14ac:dyDescent="0.3">
      <c r="A3" s="6"/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54</v>
      </c>
      <c r="L3" s="490"/>
      <c r="P3" s="13"/>
      <c r="Q3" s="13"/>
      <c r="R3" s="13"/>
      <c r="S3" s="13"/>
      <c r="T3" s="13"/>
    </row>
    <row r="4" spans="1:20" x14ac:dyDescent="0.3">
      <c r="A4" s="6"/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54</v>
      </c>
      <c r="L4" s="490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896" t="s">
        <v>48</v>
      </c>
      <c r="B6" s="499" t="s">
        <v>8</v>
      </c>
      <c r="C6" s="499" t="s">
        <v>9</v>
      </c>
      <c r="D6" s="499" t="s">
        <v>10</v>
      </c>
      <c r="E6" s="570" t="s">
        <v>11</v>
      </c>
      <c r="F6" s="499" t="s">
        <v>12</v>
      </c>
      <c r="G6" s="499"/>
      <c r="H6" s="499"/>
      <c r="I6" s="499"/>
      <c r="J6" s="499" t="s">
        <v>13</v>
      </c>
      <c r="K6" s="572"/>
      <c r="L6" s="573" t="s">
        <v>14</v>
      </c>
      <c r="M6" s="574"/>
      <c r="N6" s="575"/>
      <c r="P6" s="13"/>
      <c r="Q6" s="13"/>
      <c r="R6" s="13"/>
      <c r="S6" s="13"/>
      <c r="T6" s="13"/>
    </row>
    <row r="7" spans="1:20" ht="43.8" customHeight="1" thickBot="1" x14ac:dyDescent="0.35">
      <c r="A7" s="899"/>
      <c r="B7" s="505"/>
      <c r="C7" s="505"/>
      <c r="D7" s="505"/>
      <c r="E7" s="571"/>
      <c r="F7" s="421" t="s">
        <v>15</v>
      </c>
      <c r="G7" s="421" t="s">
        <v>16</v>
      </c>
      <c r="H7" s="421" t="s">
        <v>17</v>
      </c>
      <c r="I7" s="421" t="s">
        <v>18</v>
      </c>
      <c r="J7" s="403" t="s">
        <v>385</v>
      </c>
      <c r="K7" s="415" t="s">
        <v>386</v>
      </c>
      <c r="L7" s="576"/>
      <c r="M7" s="577"/>
      <c r="N7" s="578"/>
      <c r="P7" s="13"/>
      <c r="Q7" s="13"/>
      <c r="R7" s="13"/>
      <c r="S7" s="13"/>
      <c r="T7" s="13"/>
    </row>
    <row r="8" spans="1:20" ht="15" customHeight="1" thickBot="1" x14ac:dyDescent="0.35">
      <c r="A8" s="579" t="s">
        <v>21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74"/>
      <c r="M8" s="574"/>
      <c r="N8" s="575"/>
      <c r="P8" s="13"/>
      <c r="Q8" s="13"/>
      <c r="R8" s="13"/>
      <c r="S8" s="13"/>
      <c r="T8" s="13"/>
    </row>
    <row r="9" spans="1:20" ht="15" customHeight="1" x14ac:dyDescent="0.3">
      <c r="A9" s="42">
        <v>1</v>
      </c>
      <c r="B9" s="43" t="s">
        <v>182</v>
      </c>
      <c r="C9" s="88" t="s">
        <v>86</v>
      </c>
      <c r="D9" s="56" t="s">
        <v>16</v>
      </c>
      <c r="E9" s="56">
        <v>3</v>
      </c>
      <c r="F9" s="57">
        <v>1</v>
      </c>
      <c r="G9" s="43"/>
      <c r="H9" s="43"/>
      <c r="I9" s="43"/>
      <c r="J9" s="43">
        <f>SUM(F9:I9)*14</f>
        <v>14</v>
      </c>
      <c r="K9" s="43">
        <f>E9*25-J9</f>
        <v>61</v>
      </c>
      <c r="L9" s="715" t="s">
        <v>23</v>
      </c>
      <c r="M9" s="716"/>
      <c r="N9" s="717"/>
      <c r="O9" s="13">
        <f t="shared" ref="O9:O14" si="0">SUM(F9:I9)</f>
        <v>1</v>
      </c>
      <c r="P9" s="13"/>
      <c r="Q9" s="13"/>
      <c r="R9" s="13"/>
      <c r="S9" s="13"/>
      <c r="T9" s="13"/>
    </row>
    <row r="10" spans="1:20" ht="15" customHeight="1" x14ac:dyDescent="0.3">
      <c r="A10" s="40">
        <v>2</v>
      </c>
      <c r="B10" s="43" t="s">
        <v>183</v>
      </c>
      <c r="C10" s="170" t="s">
        <v>360</v>
      </c>
      <c r="D10" s="171" t="s">
        <v>16</v>
      </c>
      <c r="E10" s="171">
        <v>3</v>
      </c>
      <c r="F10" s="405">
        <v>1</v>
      </c>
      <c r="G10" s="405">
        <v>1</v>
      </c>
      <c r="H10" s="405"/>
      <c r="I10" s="406"/>
      <c r="J10" s="133">
        <f>SUM(F10:I10)*12</f>
        <v>24</v>
      </c>
      <c r="K10" s="133">
        <f>E10*25-J10</f>
        <v>51</v>
      </c>
      <c r="L10" s="508" t="s">
        <v>23</v>
      </c>
      <c r="M10" s="509"/>
      <c r="N10" s="510"/>
      <c r="O10" s="13">
        <f t="shared" si="0"/>
        <v>2</v>
      </c>
      <c r="P10" s="13"/>
      <c r="Q10" s="13"/>
      <c r="R10" s="13"/>
      <c r="S10" s="13"/>
      <c r="T10" s="13"/>
    </row>
    <row r="11" spans="1:20" ht="27" customHeight="1" x14ac:dyDescent="0.3">
      <c r="A11" s="40">
        <v>4</v>
      </c>
      <c r="B11" s="43" t="s">
        <v>184</v>
      </c>
      <c r="C11" s="169" t="s">
        <v>336</v>
      </c>
      <c r="D11" s="17" t="s">
        <v>16</v>
      </c>
      <c r="E11" s="17">
        <v>4</v>
      </c>
      <c r="F11" s="19"/>
      <c r="G11" s="16">
        <v>3</v>
      </c>
      <c r="H11" s="16"/>
      <c r="I11" s="16"/>
      <c r="J11" s="16">
        <f>SUM(F11:I11)*14</f>
        <v>42</v>
      </c>
      <c r="K11" s="16">
        <f>E11*25-J11</f>
        <v>58</v>
      </c>
      <c r="L11" s="715" t="s">
        <v>23</v>
      </c>
      <c r="M11" s="716"/>
      <c r="N11" s="717"/>
      <c r="O11" s="13">
        <f t="shared" si="0"/>
        <v>3</v>
      </c>
      <c r="P11" s="13"/>
      <c r="Q11" s="13"/>
      <c r="R11" s="13"/>
      <c r="S11" s="13"/>
      <c r="T11" s="13"/>
    </row>
    <row r="12" spans="1:20" ht="17.399999999999999" customHeight="1" x14ac:dyDescent="0.3">
      <c r="A12" s="424">
        <v>5</v>
      </c>
      <c r="B12" s="43" t="s">
        <v>185</v>
      </c>
      <c r="C12" s="49" t="s">
        <v>277</v>
      </c>
      <c r="D12" s="17" t="s">
        <v>16</v>
      </c>
      <c r="E12" s="17">
        <v>3</v>
      </c>
      <c r="F12" s="61">
        <v>1</v>
      </c>
      <c r="G12" s="16">
        <v>1</v>
      </c>
      <c r="H12" s="16"/>
      <c r="I12" s="16"/>
      <c r="J12" s="16">
        <f>SUM(F12:I12)*14</f>
        <v>28</v>
      </c>
      <c r="K12" s="16">
        <f>E12*25-J12</f>
        <v>47</v>
      </c>
      <c r="L12" s="715" t="s">
        <v>23</v>
      </c>
      <c r="M12" s="716"/>
      <c r="N12" s="717"/>
      <c r="O12" s="13">
        <f t="shared" si="0"/>
        <v>2</v>
      </c>
      <c r="P12" s="13"/>
      <c r="Q12" s="13"/>
      <c r="R12" s="13"/>
      <c r="S12" s="13"/>
      <c r="T12" s="13"/>
    </row>
    <row r="13" spans="1:20" ht="15" customHeight="1" x14ac:dyDescent="0.3">
      <c r="A13" s="40">
        <v>6</v>
      </c>
      <c r="B13" s="108" t="s">
        <v>186</v>
      </c>
      <c r="C13" s="170" t="s">
        <v>363</v>
      </c>
      <c r="D13" s="60" t="s">
        <v>16</v>
      </c>
      <c r="E13" s="60">
        <v>3</v>
      </c>
      <c r="F13" s="19">
        <v>1</v>
      </c>
      <c r="G13" s="16"/>
      <c r="H13" s="412"/>
      <c r="I13" s="61"/>
      <c r="J13" s="16">
        <f>SUM(F13:I13)*14</f>
        <v>14</v>
      </c>
      <c r="K13" s="16">
        <f>E13*25-J13</f>
        <v>61</v>
      </c>
      <c r="L13" s="715" t="s">
        <v>23</v>
      </c>
      <c r="M13" s="716"/>
      <c r="N13" s="717"/>
      <c r="O13" s="13">
        <f t="shared" si="0"/>
        <v>1</v>
      </c>
      <c r="P13" s="13"/>
      <c r="Q13" s="13"/>
      <c r="R13" s="13"/>
      <c r="S13" s="13"/>
      <c r="T13" s="13"/>
    </row>
    <row r="14" spans="1:20" ht="28.8" x14ac:dyDescent="0.3">
      <c r="A14" s="40">
        <v>7</v>
      </c>
      <c r="B14" s="43" t="s">
        <v>399</v>
      </c>
      <c r="C14" s="49" t="s">
        <v>285</v>
      </c>
      <c r="D14" s="17" t="s">
        <v>16</v>
      </c>
      <c r="E14" s="17">
        <v>4</v>
      </c>
      <c r="F14" s="57"/>
      <c r="G14" s="16">
        <v>3</v>
      </c>
      <c r="H14" s="16"/>
      <c r="I14" s="16"/>
      <c r="J14" s="16">
        <f>SUM(F14:I14)*14</f>
        <v>42</v>
      </c>
      <c r="K14" s="16">
        <f t="shared" ref="K14" si="1">E14*25-J14</f>
        <v>58</v>
      </c>
      <c r="L14" s="715" t="s">
        <v>23</v>
      </c>
      <c r="M14" s="716"/>
      <c r="N14" s="717"/>
      <c r="O14" s="13">
        <f t="shared" si="0"/>
        <v>3</v>
      </c>
      <c r="P14" s="13"/>
      <c r="Q14" s="13"/>
      <c r="R14" s="13"/>
      <c r="S14" s="13"/>
      <c r="T14" s="13"/>
    </row>
    <row r="15" spans="1:20" ht="15" customHeight="1" thickBot="1" x14ac:dyDescent="0.35">
      <c r="A15" s="424">
        <v>8</v>
      </c>
      <c r="B15" s="108" t="s">
        <v>400</v>
      </c>
      <c r="C15" s="170" t="s">
        <v>401</v>
      </c>
      <c r="D15" s="130" t="s">
        <v>16</v>
      </c>
      <c r="E15" s="483">
        <v>2</v>
      </c>
      <c r="F15" s="484"/>
      <c r="G15" s="484"/>
      <c r="H15" s="484"/>
      <c r="I15" s="129">
        <v>4</v>
      </c>
      <c r="J15" s="129">
        <f>SUM(F15:I15)*14</f>
        <v>56</v>
      </c>
      <c r="K15" s="129">
        <f>E15*29-J15</f>
        <v>2</v>
      </c>
      <c r="L15" s="508" t="s">
        <v>24</v>
      </c>
      <c r="M15" s="509"/>
      <c r="N15" s="510"/>
      <c r="P15" s="13"/>
      <c r="Q15" s="13"/>
      <c r="R15" s="13"/>
      <c r="S15" s="13"/>
      <c r="T15" s="13"/>
    </row>
    <row r="16" spans="1:20" ht="14.4" customHeight="1" thickBot="1" x14ac:dyDescent="0.35">
      <c r="A16" s="519" t="s">
        <v>58</v>
      </c>
      <c r="B16" s="520"/>
      <c r="C16" s="520"/>
      <c r="D16" s="520"/>
      <c r="E16" s="520"/>
      <c r="F16" s="546"/>
      <c r="G16" s="546"/>
      <c r="H16" s="546"/>
      <c r="I16" s="546"/>
      <c r="J16" s="520"/>
      <c r="K16" s="520"/>
      <c r="L16" s="534"/>
      <c r="M16" s="534"/>
      <c r="N16" s="535"/>
      <c r="P16" s="13"/>
      <c r="Q16" s="13"/>
      <c r="R16" s="13"/>
      <c r="S16" s="13"/>
      <c r="T16" s="13"/>
    </row>
    <row r="17" spans="1:20" ht="15" customHeight="1" x14ac:dyDescent="0.3">
      <c r="A17" s="425">
        <v>9</v>
      </c>
      <c r="B17" s="108" t="s">
        <v>189</v>
      </c>
      <c r="C17" s="88" t="s">
        <v>90</v>
      </c>
      <c r="D17" s="536" t="s">
        <v>16</v>
      </c>
      <c r="E17" s="536">
        <v>2</v>
      </c>
      <c r="F17" s="538">
        <v>1</v>
      </c>
      <c r="G17" s="511">
        <v>1</v>
      </c>
      <c r="H17" s="511"/>
      <c r="I17" s="511"/>
      <c r="J17" s="511">
        <f>SUM(F17:I17)*14</f>
        <v>28</v>
      </c>
      <c r="K17" s="511">
        <f t="shared" ref="K17:K21" si="2">E17*25-J17</f>
        <v>22</v>
      </c>
      <c r="L17" s="513" t="s">
        <v>23</v>
      </c>
      <c r="M17" s="514"/>
      <c r="N17" s="515"/>
      <c r="O17" s="13">
        <f t="shared" ref="O17" si="3">SUM(F17:I17)</f>
        <v>2</v>
      </c>
      <c r="P17" s="13"/>
      <c r="Q17" s="13"/>
      <c r="R17" s="13"/>
      <c r="S17" s="13"/>
      <c r="T17" s="13"/>
    </row>
    <row r="18" spans="1:20" ht="15" customHeight="1" thickBot="1" x14ac:dyDescent="0.35">
      <c r="A18" s="222">
        <v>10</v>
      </c>
      <c r="B18" s="108" t="s">
        <v>190</v>
      </c>
      <c r="C18" s="426" t="s">
        <v>89</v>
      </c>
      <c r="D18" s="536"/>
      <c r="E18" s="536"/>
      <c r="F18" s="538"/>
      <c r="G18" s="511"/>
      <c r="H18" s="511"/>
      <c r="I18" s="511"/>
      <c r="J18" s="511"/>
      <c r="K18" s="511"/>
      <c r="L18" s="630"/>
      <c r="M18" s="626"/>
      <c r="N18" s="628"/>
      <c r="P18" s="13"/>
      <c r="Q18" s="13"/>
      <c r="R18" s="13"/>
      <c r="S18" s="13"/>
      <c r="T18" s="13"/>
    </row>
    <row r="19" spans="1:20" ht="15" customHeight="1" x14ac:dyDescent="0.3">
      <c r="A19" s="429">
        <v>9</v>
      </c>
      <c r="B19" s="108" t="s">
        <v>191</v>
      </c>
      <c r="C19" s="169" t="s">
        <v>92</v>
      </c>
      <c r="D19" s="708" t="s">
        <v>16</v>
      </c>
      <c r="E19" s="654">
        <v>2</v>
      </c>
      <c r="F19" s="763">
        <v>1</v>
      </c>
      <c r="G19" s="760">
        <v>1</v>
      </c>
      <c r="H19" s="760"/>
      <c r="I19" s="760"/>
      <c r="J19" s="760">
        <f>SUM(F19:I19)*14</f>
        <v>28</v>
      </c>
      <c r="K19" s="760">
        <f t="shared" si="2"/>
        <v>22</v>
      </c>
      <c r="L19" s="513" t="s">
        <v>24</v>
      </c>
      <c r="M19" s="514"/>
      <c r="N19" s="515"/>
      <c r="O19" s="13">
        <f t="shared" ref="O19" si="4">SUM(F19:I19)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427">
        <v>10</v>
      </c>
      <c r="B20" s="108" t="s">
        <v>192</v>
      </c>
      <c r="C20" s="430" t="s">
        <v>91</v>
      </c>
      <c r="D20" s="536"/>
      <c r="E20" s="536"/>
      <c r="F20" s="628"/>
      <c r="G20" s="511"/>
      <c r="H20" s="511"/>
      <c r="I20" s="511"/>
      <c r="J20" s="511"/>
      <c r="K20" s="511"/>
      <c r="L20" s="630"/>
      <c r="M20" s="626"/>
      <c r="N20" s="628"/>
      <c r="P20" s="13"/>
      <c r="Q20" s="13"/>
      <c r="R20" s="13"/>
      <c r="S20" s="13"/>
      <c r="T20" s="13"/>
    </row>
    <row r="21" spans="1:20" ht="20.399999999999999" customHeight="1" x14ac:dyDescent="0.3">
      <c r="A21" s="39">
        <v>15</v>
      </c>
      <c r="B21" s="43" t="s">
        <v>193</v>
      </c>
      <c r="C21" s="432" t="s">
        <v>337</v>
      </c>
      <c r="D21" s="892" t="s">
        <v>16</v>
      </c>
      <c r="E21" s="892">
        <v>2</v>
      </c>
      <c r="F21" s="893">
        <v>1</v>
      </c>
      <c r="G21" s="894">
        <v>1</v>
      </c>
      <c r="H21" s="894"/>
      <c r="I21" s="894"/>
      <c r="J21" s="894">
        <f>SUM(F21:I21)*14</f>
        <v>28</v>
      </c>
      <c r="K21" s="894">
        <f t="shared" si="2"/>
        <v>22</v>
      </c>
      <c r="L21" s="884" t="s">
        <v>23</v>
      </c>
      <c r="M21" s="885"/>
      <c r="N21" s="886"/>
      <c r="O21" s="13">
        <f t="shared" ref="O21" si="5">SUM(F21:I21)</f>
        <v>2</v>
      </c>
      <c r="P21" s="13"/>
      <c r="Q21" s="13"/>
      <c r="R21" s="13"/>
      <c r="S21" s="13"/>
      <c r="T21" s="13"/>
    </row>
    <row r="22" spans="1:20" ht="19.8" customHeight="1" thickBot="1" x14ac:dyDescent="0.35">
      <c r="A22" s="70">
        <v>16</v>
      </c>
      <c r="B22" s="43" t="s">
        <v>194</v>
      </c>
      <c r="C22" s="433" t="s">
        <v>338</v>
      </c>
      <c r="D22" s="891"/>
      <c r="E22" s="891"/>
      <c r="F22" s="889"/>
      <c r="G22" s="895"/>
      <c r="H22" s="895"/>
      <c r="I22" s="895"/>
      <c r="J22" s="895"/>
      <c r="K22" s="895"/>
      <c r="L22" s="887"/>
      <c r="M22" s="888"/>
      <c r="N22" s="889"/>
      <c r="O22" s="13"/>
      <c r="P22" s="13"/>
      <c r="Q22" s="13"/>
      <c r="R22" s="13"/>
      <c r="S22" s="13"/>
      <c r="T22" s="13"/>
    </row>
    <row r="23" spans="1:20" ht="24.6" customHeight="1" x14ac:dyDescent="0.3">
      <c r="A23" s="20">
        <v>21</v>
      </c>
      <c r="B23" s="43" t="s">
        <v>195</v>
      </c>
      <c r="C23" s="431" t="s">
        <v>339</v>
      </c>
      <c r="D23" s="890" t="s">
        <v>16</v>
      </c>
      <c r="E23" s="892">
        <v>2</v>
      </c>
      <c r="F23" s="893">
        <v>1</v>
      </c>
      <c r="G23" s="894">
        <v>1</v>
      </c>
      <c r="H23" s="894"/>
      <c r="I23" s="894"/>
      <c r="J23" s="883">
        <f>SUM(F23:I23)*14</f>
        <v>28</v>
      </c>
      <c r="K23" s="883">
        <f t="shared" ref="K23" si="6">E23*25-J23</f>
        <v>22</v>
      </c>
      <c r="L23" s="883" t="s">
        <v>24</v>
      </c>
      <c r="M23" s="883"/>
      <c r="N23" s="883"/>
      <c r="O23" s="13">
        <f t="shared" ref="O23" si="7">SUM(F23:I23)</f>
        <v>2</v>
      </c>
      <c r="P23" s="13"/>
      <c r="Q23" s="13"/>
      <c r="R23" s="13"/>
      <c r="S23" s="13"/>
      <c r="T23" s="13"/>
    </row>
    <row r="24" spans="1:20" ht="17.399999999999999" customHeight="1" thickBot="1" x14ac:dyDescent="0.35">
      <c r="A24" s="20">
        <v>22</v>
      </c>
      <c r="B24" s="43" t="s">
        <v>196</v>
      </c>
      <c r="C24" s="430" t="s">
        <v>340</v>
      </c>
      <c r="D24" s="891"/>
      <c r="E24" s="891"/>
      <c r="F24" s="889"/>
      <c r="G24" s="895"/>
      <c r="H24" s="895"/>
      <c r="I24" s="895"/>
      <c r="J24" s="883"/>
      <c r="K24" s="883"/>
      <c r="L24" s="883"/>
      <c r="M24" s="883"/>
      <c r="N24" s="883"/>
      <c r="P24" s="13"/>
      <c r="Q24" s="13"/>
      <c r="R24" s="13"/>
      <c r="S24" s="13"/>
      <c r="T24" s="13"/>
    </row>
    <row r="25" spans="1:20" ht="15" customHeight="1" x14ac:dyDescent="0.3">
      <c r="A25" s="896" t="s">
        <v>25</v>
      </c>
      <c r="B25" s="499"/>
      <c r="C25" s="500"/>
      <c r="D25" s="72" t="s">
        <v>26</v>
      </c>
      <c r="E25" s="495">
        <f>SUM(E9:E23)</f>
        <v>30</v>
      </c>
      <c r="F25" s="481">
        <f>SUM(F9:F24)</f>
        <v>8</v>
      </c>
      <c r="G25" s="481">
        <f>SUM(G9:G24)</f>
        <v>12</v>
      </c>
      <c r="H25" s="481">
        <f>SUM(H9:H22)</f>
        <v>0</v>
      </c>
      <c r="I25" s="481">
        <f>SUM(I9:I22)</f>
        <v>4</v>
      </c>
      <c r="J25" s="502">
        <f>SUM(J9:J24)</f>
        <v>332</v>
      </c>
      <c r="K25" s="502">
        <f>SUM(K9:K24)</f>
        <v>426</v>
      </c>
      <c r="L25" s="485" t="s">
        <v>27</v>
      </c>
      <c r="M25" s="882" t="s">
        <v>28</v>
      </c>
      <c r="N25" s="882"/>
      <c r="P25" s="13"/>
      <c r="Q25" s="13"/>
      <c r="R25" s="13"/>
      <c r="S25" s="13"/>
      <c r="T25" s="13"/>
    </row>
    <row r="26" spans="1:20" ht="15" customHeight="1" thickBot="1" x14ac:dyDescent="0.35">
      <c r="A26" s="897"/>
      <c r="B26" s="724"/>
      <c r="C26" s="898"/>
      <c r="D26" s="80" t="s">
        <v>29</v>
      </c>
      <c r="E26" s="722"/>
      <c r="F26" s="46">
        <f>COUNT(F9:F23)</f>
        <v>8</v>
      </c>
      <c r="G26" s="47">
        <f>COUNT(G9:G23)</f>
        <v>8</v>
      </c>
      <c r="H26" s="47">
        <f>COUNT(H9:H23)</f>
        <v>0</v>
      </c>
      <c r="I26" s="47">
        <f>COUNT(I9:I22)</f>
        <v>1</v>
      </c>
      <c r="J26" s="502"/>
      <c r="K26" s="502"/>
      <c r="L26" s="16">
        <f>COUNTIF(L1:L25,"=E")</f>
        <v>8</v>
      </c>
      <c r="M26" s="883">
        <f>COUNTIF(L1:L25,"=V")</f>
        <v>3</v>
      </c>
      <c r="N26" s="883"/>
      <c r="P26" s="13"/>
      <c r="Q26" s="13"/>
      <c r="R26" s="13"/>
      <c r="S26" s="13"/>
      <c r="T26" s="13"/>
    </row>
    <row r="27" spans="1:20" ht="15" customHeight="1" thickBot="1" x14ac:dyDescent="0.35">
      <c r="A27" s="873" t="s">
        <v>59</v>
      </c>
      <c r="B27" s="874"/>
      <c r="C27" s="874"/>
      <c r="D27" s="874"/>
      <c r="E27" s="874"/>
      <c r="F27" s="874"/>
      <c r="G27" s="874"/>
      <c r="H27" s="874"/>
      <c r="I27" s="874"/>
      <c r="J27" s="875"/>
      <c r="K27" s="875"/>
      <c r="L27" s="875"/>
      <c r="M27" s="875"/>
      <c r="N27" s="876"/>
      <c r="P27" s="67" t="s">
        <v>319</v>
      </c>
      <c r="Q27" s="67" t="s">
        <v>321</v>
      </c>
      <c r="R27" s="67" t="s">
        <v>320</v>
      </c>
      <c r="S27" s="13"/>
      <c r="T27" s="13"/>
    </row>
    <row r="28" spans="1:20" ht="15" customHeight="1" x14ac:dyDescent="0.3">
      <c r="A28" s="42">
        <v>21</v>
      </c>
      <c r="B28" s="43" t="s">
        <v>202</v>
      </c>
      <c r="C28" s="52" t="s">
        <v>236</v>
      </c>
      <c r="D28" s="58" t="s">
        <v>15</v>
      </c>
      <c r="E28" s="56">
        <v>2</v>
      </c>
      <c r="F28" s="57">
        <v>2</v>
      </c>
      <c r="G28" s="43"/>
      <c r="H28" s="43"/>
      <c r="I28" s="43"/>
      <c r="J28" s="43">
        <f t="shared" ref="J28:J29" si="8">SUM(F28:I28)*14</f>
        <v>28</v>
      </c>
      <c r="K28" s="43">
        <f t="shared" ref="K28:K32" si="9">E28*25-J28</f>
        <v>22</v>
      </c>
      <c r="L28" s="712" t="s">
        <v>24</v>
      </c>
      <c r="M28" s="713"/>
      <c r="N28" s="714"/>
      <c r="P28" s="67">
        <f>SUM(O9:O11, O17:O20)</f>
        <v>10</v>
      </c>
      <c r="Q28" s="67">
        <f>SUM(O12:O14, O21:O24)</f>
        <v>10</v>
      </c>
      <c r="R28" s="67">
        <v>0</v>
      </c>
      <c r="S28" s="13"/>
      <c r="T28" s="13"/>
    </row>
    <row r="29" spans="1:20" ht="15" customHeight="1" x14ac:dyDescent="0.3">
      <c r="A29" s="40">
        <v>22</v>
      </c>
      <c r="B29" s="16" t="s">
        <v>203</v>
      </c>
      <c r="C29" s="49" t="s">
        <v>237</v>
      </c>
      <c r="D29" s="58" t="s">
        <v>15</v>
      </c>
      <c r="E29" s="56">
        <v>2</v>
      </c>
      <c r="F29" s="57">
        <v>2</v>
      </c>
      <c r="G29" s="43"/>
      <c r="H29" s="43"/>
      <c r="I29" s="43"/>
      <c r="J29" s="16">
        <f t="shared" si="8"/>
        <v>28</v>
      </c>
      <c r="K29" s="16">
        <f t="shared" si="9"/>
        <v>22</v>
      </c>
      <c r="L29" s="715" t="s">
        <v>24</v>
      </c>
      <c r="M29" s="716"/>
      <c r="N29" s="717"/>
      <c r="P29" s="13"/>
      <c r="Q29" s="12"/>
      <c r="R29" s="13"/>
      <c r="S29" s="13"/>
      <c r="T29" s="13"/>
    </row>
    <row r="30" spans="1:20" ht="15" customHeight="1" x14ac:dyDescent="0.3">
      <c r="A30" s="40">
        <v>23</v>
      </c>
      <c r="B30" s="16" t="s">
        <v>204</v>
      </c>
      <c r="C30" s="49" t="s">
        <v>238</v>
      </c>
      <c r="D30" s="58" t="s">
        <v>15</v>
      </c>
      <c r="E30" s="56">
        <v>2</v>
      </c>
      <c r="F30" s="57"/>
      <c r="G30" s="43">
        <v>2</v>
      </c>
      <c r="H30" s="43"/>
      <c r="I30" s="43"/>
      <c r="J30" s="16">
        <f t="shared" ref="J30" si="10">SUM(F30:I30)*14</f>
        <v>28</v>
      </c>
      <c r="K30" s="16">
        <f t="shared" si="9"/>
        <v>22</v>
      </c>
      <c r="L30" s="715" t="s">
        <v>24</v>
      </c>
      <c r="M30" s="716"/>
      <c r="N30" s="717"/>
      <c r="P30" s="13"/>
      <c r="Q30" s="12"/>
      <c r="R30" s="13"/>
      <c r="S30" s="13"/>
      <c r="T30" s="13"/>
    </row>
    <row r="31" spans="1:20" ht="15" customHeight="1" x14ac:dyDescent="0.3">
      <c r="A31" s="65">
        <v>25</v>
      </c>
      <c r="B31" s="16" t="s">
        <v>206</v>
      </c>
      <c r="C31" s="64" t="s">
        <v>85</v>
      </c>
      <c r="D31" s="60" t="s">
        <v>15</v>
      </c>
      <c r="E31" s="59">
        <v>2</v>
      </c>
      <c r="F31" s="62">
        <v>1</v>
      </c>
      <c r="G31" s="48">
        <v>1</v>
      </c>
      <c r="H31" s="48"/>
      <c r="I31" s="48"/>
      <c r="J31" s="16">
        <f t="shared" ref="J31:J32" si="11">SUM(F31:I31)*14</f>
        <v>28</v>
      </c>
      <c r="K31" s="16">
        <f t="shared" si="9"/>
        <v>22</v>
      </c>
      <c r="L31" s="715" t="s">
        <v>24</v>
      </c>
      <c r="M31" s="716"/>
      <c r="N31" s="717"/>
      <c r="P31" s="13"/>
      <c r="Q31" s="12"/>
      <c r="R31" s="21"/>
      <c r="S31" s="21"/>
      <c r="T31" s="21"/>
    </row>
    <row r="32" spans="1:20" ht="15" customHeight="1" x14ac:dyDescent="0.3">
      <c r="A32" s="65">
        <v>26</v>
      </c>
      <c r="B32" s="16" t="s">
        <v>207</v>
      </c>
      <c r="C32" s="64" t="s">
        <v>49</v>
      </c>
      <c r="D32" s="60" t="s">
        <v>15</v>
      </c>
      <c r="E32" s="59">
        <v>3</v>
      </c>
      <c r="F32" s="62">
        <v>1</v>
      </c>
      <c r="G32" s="48">
        <v>1</v>
      </c>
      <c r="H32" s="48"/>
      <c r="I32" s="48"/>
      <c r="J32" s="16">
        <f t="shared" si="11"/>
        <v>28</v>
      </c>
      <c r="K32" s="16">
        <f t="shared" si="9"/>
        <v>47</v>
      </c>
      <c r="L32" s="715" t="s">
        <v>23</v>
      </c>
      <c r="M32" s="716"/>
      <c r="N32" s="717"/>
      <c r="P32" s="13"/>
      <c r="Q32" s="12"/>
      <c r="R32" s="21"/>
      <c r="S32" s="21"/>
      <c r="T32" s="21"/>
    </row>
    <row r="33" spans="1:20" ht="28.2" customHeight="1" x14ac:dyDescent="0.3">
      <c r="A33" s="65">
        <v>27</v>
      </c>
      <c r="B33" s="16" t="s">
        <v>208</v>
      </c>
      <c r="C33" s="434" t="s">
        <v>313</v>
      </c>
      <c r="D33" s="95" t="s">
        <v>380</v>
      </c>
      <c r="E33" s="17">
        <v>2</v>
      </c>
      <c r="F33" s="435"/>
      <c r="G33" s="436"/>
      <c r="H33" s="436"/>
      <c r="I33" s="437"/>
      <c r="J33" s="715" t="s">
        <v>392</v>
      </c>
      <c r="K33" s="717"/>
      <c r="L33" s="715" t="s">
        <v>24</v>
      </c>
      <c r="M33" s="716"/>
      <c r="N33" s="717"/>
      <c r="P33" s="13"/>
      <c r="Q33" s="12"/>
      <c r="R33" s="21"/>
      <c r="S33" s="21"/>
      <c r="T33" s="21"/>
    </row>
    <row r="34" spans="1:20" ht="36" customHeight="1" thickBot="1" x14ac:dyDescent="0.35">
      <c r="A34" s="70">
        <v>27</v>
      </c>
      <c r="B34" s="76" t="s">
        <v>208</v>
      </c>
      <c r="C34" s="69" t="s">
        <v>52</v>
      </c>
      <c r="D34" s="482" t="s">
        <v>380</v>
      </c>
      <c r="E34" s="413">
        <v>2</v>
      </c>
      <c r="F34" s="438"/>
      <c r="G34" s="439"/>
      <c r="H34" s="439"/>
      <c r="I34" s="440"/>
      <c r="J34" s="727" t="s">
        <v>387</v>
      </c>
      <c r="K34" s="881"/>
      <c r="L34" s="727" t="s">
        <v>24</v>
      </c>
      <c r="M34" s="750"/>
      <c r="N34" s="881"/>
      <c r="P34" s="13"/>
      <c r="Q34" s="12"/>
      <c r="R34" s="21"/>
      <c r="S34" s="21"/>
      <c r="T34" s="21"/>
    </row>
    <row r="35" spans="1:20" ht="15.75" customHeight="1" thickBot="1" x14ac:dyDescent="0.35">
      <c r="B35" s="1"/>
      <c r="C35" s="44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P35" s="13"/>
      <c r="Q35" s="12"/>
      <c r="R35" s="13"/>
      <c r="S35" s="13"/>
      <c r="T35" s="13"/>
    </row>
    <row r="36" spans="1:20" ht="15.75" customHeight="1" thickBot="1" x14ac:dyDescent="0.35">
      <c r="B36" s="877" t="s">
        <v>51</v>
      </c>
      <c r="C36" s="878"/>
      <c r="D36" s="879" t="s">
        <v>389</v>
      </c>
      <c r="E36" s="880"/>
      <c r="F36" s="880"/>
      <c r="G36" s="442"/>
      <c r="H36" s="442"/>
      <c r="I36" s="442"/>
      <c r="J36" s="442"/>
      <c r="K36" s="442"/>
      <c r="L36" s="443"/>
      <c r="M36" s="444"/>
      <c r="N36" s="1"/>
      <c r="P36" s="13"/>
      <c r="Q36" s="12"/>
      <c r="R36" s="13"/>
      <c r="S36" s="13"/>
      <c r="T36" s="13"/>
    </row>
    <row r="37" spans="1:20" ht="15.75" customHeight="1" thickBot="1" x14ac:dyDescent="0.35">
      <c r="B37" s="877" t="s">
        <v>390</v>
      </c>
      <c r="C37" s="878"/>
      <c r="D37" s="879" t="s">
        <v>391</v>
      </c>
      <c r="E37" s="880"/>
      <c r="F37" s="880"/>
      <c r="G37" s="442"/>
      <c r="H37" s="442"/>
      <c r="I37" s="442"/>
      <c r="J37" s="442"/>
      <c r="K37" s="442"/>
      <c r="L37" s="443"/>
      <c r="M37" s="444"/>
      <c r="N37" s="1"/>
      <c r="P37" s="13"/>
      <c r="Q37" s="12"/>
      <c r="R37" s="13"/>
      <c r="S37" s="13"/>
      <c r="T37" s="13"/>
    </row>
    <row r="38" spans="1:20" ht="18" customHeight="1" thickBot="1" x14ac:dyDescent="0.35">
      <c r="B38" s="3"/>
      <c r="C38" s="3"/>
      <c r="D38" s="1"/>
      <c r="E38" s="3"/>
      <c r="F38" s="3"/>
      <c r="G38" s="3"/>
      <c r="H38" s="1"/>
      <c r="I38" s="1"/>
      <c r="J38" s="3"/>
      <c r="K38" s="3"/>
      <c r="L38" s="580"/>
      <c r="M38" s="580"/>
      <c r="P38" s="13"/>
      <c r="Q38" s="13"/>
      <c r="R38" s="13"/>
      <c r="S38" s="13"/>
      <c r="T38" s="13"/>
    </row>
    <row r="39" spans="1:20" ht="15" customHeight="1" x14ac:dyDescent="0.3">
      <c r="B39" s="495" t="s">
        <v>32</v>
      </c>
      <c r="C39" s="33" t="s">
        <v>33</v>
      </c>
      <c r="D39" s="498">
        <f>SUM(F9:I15)</f>
        <v>16</v>
      </c>
      <c r="E39" s="499"/>
      <c r="F39" s="499"/>
      <c r="G39" s="499"/>
      <c r="H39" s="499"/>
      <c r="I39" s="499"/>
      <c r="J39" s="499"/>
      <c r="K39" s="499"/>
      <c r="L39" s="499"/>
      <c r="M39" s="500"/>
      <c r="O39" s="167" t="s">
        <v>322</v>
      </c>
      <c r="P39" s="168">
        <f>SUM(D39, D40)</f>
        <v>24</v>
      </c>
      <c r="Q39" s="168">
        <f>SUM(P28, Q28, R28)</f>
        <v>20</v>
      </c>
      <c r="R39" s="13"/>
      <c r="S39" s="13"/>
      <c r="T39" s="13"/>
    </row>
    <row r="40" spans="1:20" ht="15" customHeight="1" x14ac:dyDescent="0.3">
      <c r="B40" s="496"/>
      <c r="C40" s="34" t="s">
        <v>34</v>
      </c>
      <c r="D40" s="501">
        <f>SUM(F17:I24)</f>
        <v>8</v>
      </c>
      <c r="E40" s="502"/>
      <c r="F40" s="502"/>
      <c r="G40" s="502"/>
      <c r="H40" s="502"/>
      <c r="I40" s="502"/>
      <c r="J40" s="502"/>
      <c r="K40" s="502"/>
      <c r="L40" s="502"/>
      <c r="M40" s="503"/>
      <c r="P40" s="13"/>
      <c r="Q40" s="13"/>
      <c r="R40" s="13"/>
      <c r="S40" s="13"/>
      <c r="T40" s="13"/>
    </row>
    <row r="41" spans="1:20" ht="15" thickBot="1" x14ac:dyDescent="0.35">
      <c r="B41" s="497"/>
      <c r="C41" s="35" t="s">
        <v>35</v>
      </c>
      <c r="D41" s="504">
        <f>SUM(F28:I34)</f>
        <v>10</v>
      </c>
      <c r="E41" s="505"/>
      <c r="F41" s="505"/>
      <c r="G41" s="505"/>
      <c r="H41" s="505"/>
      <c r="I41" s="505"/>
      <c r="J41" s="505"/>
      <c r="K41" s="505"/>
      <c r="L41" s="505"/>
      <c r="M41" s="506"/>
      <c r="P41" s="13"/>
      <c r="Q41" s="13"/>
      <c r="R41" s="13"/>
      <c r="S41" s="13"/>
      <c r="T41" s="13"/>
    </row>
    <row r="42" spans="1:20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P42" s="13"/>
      <c r="Q42" s="13"/>
      <c r="R42" s="13"/>
      <c r="S42" s="13"/>
      <c r="T42" s="13"/>
    </row>
    <row r="43" spans="1:20" ht="14.4" customHeight="1" x14ac:dyDescent="0.3">
      <c r="B43" s="4" t="s">
        <v>36</v>
      </c>
      <c r="C43" s="9"/>
      <c r="D43" s="1"/>
      <c r="E43" s="488" t="s">
        <v>37</v>
      </c>
      <c r="F43" s="488"/>
      <c r="G43" s="4"/>
      <c r="H43" s="1"/>
      <c r="I43" s="1"/>
      <c r="J43" s="507" t="s">
        <v>38</v>
      </c>
      <c r="K43" s="507"/>
      <c r="L43" s="507"/>
      <c r="M43" s="507"/>
      <c r="P43" s="13"/>
      <c r="Q43" s="13"/>
      <c r="R43" s="13"/>
      <c r="S43" s="13"/>
      <c r="T43" s="13"/>
    </row>
    <row r="44" spans="1:20" x14ac:dyDescent="0.3">
      <c r="B44" s="490" t="s">
        <v>39</v>
      </c>
      <c r="C44" s="490"/>
      <c r="D44" s="491" t="s">
        <v>71</v>
      </c>
      <c r="E44" s="491"/>
      <c r="F44" s="491"/>
      <c r="G44" s="491"/>
      <c r="H44" s="491"/>
      <c r="I44" s="491"/>
      <c r="J44" s="492" t="s">
        <v>72</v>
      </c>
      <c r="K44" s="492"/>
      <c r="L44" s="492"/>
      <c r="M44" s="492"/>
      <c r="P44" s="13"/>
      <c r="Q44" s="13"/>
      <c r="R44" s="13"/>
      <c r="S44" s="13"/>
      <c r="T44" s="13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13"/>
      <c r="Q45" s="13"/>
      <c r="R45" s="13"/>
      <c r="S45" s="13"/>
      <c r="T45" s="13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13"/>
      <c r="Q46" s="13"/>
      <c r="R46" s="13"/>
      <c r="S46" s="13"/>
      <c r="T46" s="13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20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20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20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20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20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20" x14ac:dyDescent="0.3">
      <c r="B54" s="1"/>
      <c r="C54" s="1"/>
      <c r="H54" s="1"/>
      <c r="I54" s="1"/>
      <c r="J54" s="1"/>
      <c r="K54" s="1"/>
      <c r="L54" s="1"/>
    </row>
    <row r="55" spans="1:20" x14ac:dyDescent="0.3">
      <c r="B55" s="1"/>
      <c r="C55" s="1"/>
      <c r="H55" s="1"/>
      <c r="I55" s="1"/>
      <c r="J55" s="1"/>
      <c r="K55" s="1"/>
      <c r="L55" s="1"/>
    </row>
    <row r="56" spans="1:20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0" x14ac:dyDescent="0.3">
      <c r="A57" s="493" t="s">
        <v>60</v>
      </c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3"/>
      <c r="M57" s="493"/>
    </row>
    <row r="58" spans="1:20" x14ac:dyDescent="0.3">
      <c r="A58" s="494" t="s">
        <v>40</v>
      </c>
      <c r="B58" s="494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</row>
    <row r="59" spans="1:20" s="6" customFormat="1" x14ac:dyDescent="0.3">
      <c r="A59" s="20"/>
      <c r="B59" s="1"/>
      <c r="C59" s="1"/>
      <c r="D59"/>
      <c r="E59"/>
      <c r="F59"/>
      <c r="G59"/>
      <c r="H59" s="1"/>
      <c r="I59" s="1"/>
      <c r="J59" s="1"/>
      <c r="K59" s="1"/>
      <c r="L59" s="1"/>
      <c r="N59"/>
      <c r="O59"/>
      <c r="P59"/>
      <c r="Q59"/>
      <c r="R59"/>
      <c r="S59"/>
      <c r="T59"/>
    </row>
    <row r="60" spans="1:20" s="6" customFormat="1" ht="14.4" customHeight="1" x14ac:dyDescent="0.3">
      <c r="A60" s="20"/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N60"/>
      <c r="O60"/>
      <c r="P60"/>
      <c r="Q60"/>
      <c r="R60"/>
      <c r="S60"/>
      <c r="T60"/>
    </row>
    <row r="61" spans="1:20" s="6" customFormat="1" x14ac:dyDescent="0.3">
      <c r="A61" s="20"/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N61"/>
      <c r="O61"/>
      <c r="P61"/>
      <c r="Q61"/>
      <c r="R61"/>
      <c r="S61"/>
      <c r="T61"/>
    </row>
    <row r="62" spans="1:20" s="6" customFormat="1" x14ac:dyDescent="0.3">
      <c r="A62" s="2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N62"/>
      <c r="O62"/>
      <c r="P62"/>
      <c r="Q62"/>
      <c r="R62"/>
      <c r="S62"/>
      <c r="T62"/>
    </row>
    <row r="63" spans="1:20" s="6" customFormat="1" x14ac:dyDescent="0.3">
      <c r="A63" s="20"/>
      <c r="B63" s="1"/>
      <c r="C63" s="1"/>
      <c r="D63" s="1"/>
      <c r="E63" s="4"/>
      <c r="F63" s="4"/>
      <c r="G63" s="4"/>
      <c r="H63" s="1"/>
      <c r="I63" s="1"/>
      <c r="J63" s="1"/>
      <c r="K63" s="1"/>
      <c r="L63" s="1"/>
      <c r="N63"/>
      <c r="O63"/>
      <c r="P63"/>
      <c r="Q63"/>
      <c r="R63"/>
      <c r="S63"/>
      <c r="T63"/>
    </row>
    <row r="64" spans="1:20" s="6" customFormat="1" x14ac:dyDescent="0.3">
      <c r="A64" s="20"/>
      <c r="B64" s="1"/>
      <c r="C64" s="1"/>
      <c r="D64" s="1"/>
      <c r="E64" s="4"/>
      <c r="F64" s="4"/>
      <c r="G64" s="4"/>
      <c r="H64" s="1"/>
      <c r="I64" s="1"/>
      <c r="J64" s="1"/>
      <c r="K64" s="1"/>
      <c r="L64" s="1"/>
      <c r="N64"/>
      <c r="O64"/>
      <c r="P64"/>
      <c r="Q64"/>
      <c r="R64"/>
      <c r="S64"/>
      <c r="T64"/>
    </row>
    <row r="65" spans="1:20" s="6" customFormat="1" x14ac:dyDescent="0.3">
      <c r="A65" s="2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N65"/>
      <c r="O65"/>
      <c r="P65"/>
      <c r="Q65"/>
      <c r="R65"/>
      <c r="S65"/>
      <c r="T65"/>
    </row>
    <row r="66" spans="1:20" s="6" customFormat="1" x14ac:dyDescent="0.3">
      <c r="A66" s="2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N66"/>
      <c r="O66"/>
      <c r="P66"/>
      <c r="Q66"/>
      <c r="R66"/>
      <c r="S66"/>
      <c r="T66"/>
    </row>
    <row r="67" spans="1:20" s="6" customFormat="1" x14ac:dyDescent="0.3">
      <c r="A67" s="2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N67"/>
      <c r="O67"/>
      <c r="P67"/>
      <c r="Q67"/>
      <c r="R67"/>
      <c r="S67"/>
      <c r="T67"/>
    </row>
  </sheetData>
  <sheetProtection formatCells="0" formatRows="0" insertRows="0" insertHyperlinks="0" deleteRows="0" sort="0" autoFilter="0" pivotTables="0"/>
  <protectedRanges>
    <protectedRange sqref="A15:B15 A9:N9 A36:A37 C18:XFD18 A14:N14 A17:B22 D22:XFD22 A10:B13 D24:XFD24 C17:N17 P17:XFD17 D19:N19 P19:XFD19 D21:N21 P21:XFD21 D23:N23 P23:XFD23 P9:XFD14 N28:O28 S28:XFD28 D20:XFD20 N29:XFD30 A28:B35 C11:N12 B23:B24 J15:K15 D15" name="Editabil"/>
    <protectedRange sqref="E15" name="Editabil_2"/>
    <protectedRange sqref="C28:M30" name="Editabil_2_1"/>
    <protectedRange sqref="C10:N10" name="Editabil_3"/>
    <protectedRange sqref="L13 N13 C13:I13" name="Editabil_6"/>
    <protectedRange sqref="J13:K13" name="Editabil_1_3"/>
    <protectedRange sqref="C21:C22" name="Editabil_7"/>
    <protectedRange sqref="C23:C24" name="Editabil_8"/>
    <protectedRange sqref="C19:C20" name="Editabil_9"/>
    <protectedRange sqref="C3:G4 D2 K1:L2" name="Editabil_5_1_2"/>
    <protectedRange sqref="D44 J44" name="Editabil_7_1"/>
    <protectedRange sqref="B36:M37" name="Editabil_1_1"/>
  </protectedRanges>
  <mergeCells count="94">
    <mergeCell ref="L10:N10"/>
    <mergeCell ref="L13:N13"/>
    <mergeCell ref="A8:N8"/>
    <mergeCell ref="L9:N9"/>
    <mergeCell ref="B6:B7"/>
    <mergeCell ref="L6:N7"/>
    <mergeCell ref="L11:N11"/>
    <mergeCell ref="L12:N12"/>
    <mergeCell ref="C6:C7"/>
    <mergeCell ref="D6:D7"/>
    <mergeCell ref="E6:E7"/>
    <mergeCell ref="F6:I6"/>
    <mergeCell ref="J6:K6"/>
    <mergeCell ref="C4:G4"/>
    <mergeCell ref="K4:L4"/>
    <mergeCell ref="A6:A7"/>
    <mergeCell ref="D1:H1"/>
    <mergeCell ref="K1:L1"/>
    <mergeCell ref="B2:C2"/>
    <mergeCell ref="D2:H2"/>
    <mergeCell ref="K2:L2"/>
    <mergeCell ref="C3:G3"/>
    <mergeCell ref="K3:L3"/>
    <mergeCell ref="A25:C26"/>
    <mergeCell ref="E25:E26"/>
    <mergeCell ref="J25:J26"/>
    <mergeCell ref="K25:K26"/>
    <mergeCell ref="J19:J20"/>
    <mergeCell ref="K19:K20"/>
    <mergeCell ref="D19:D20"/>
    <mergeCell ref="E19:E20"/>
    <mergeCell ref="F19:F20"/>
    <mergeCell ref="G19:G20"/>
    <mergeCell ref="H19:H20"/>
    <mergeCell ref="I19:I20"/>
    <mergeCell ref="H21:H22"/>
    <mergeCell ref="I21:I22"/>
    <mergeCell ref="J21:J22"/>
    <mergeCell ref="K21:K22"/>
    <mergeCell ref="L14:N14"/>
    <mergeCell ref="L15:N15"/>
    <mergeCell ref="L19:N20"/>
    <mergeCell ref="A16:N16"/>
    <mergeCell ref="D17:D18"/>
    <mergeCell ref="E17:E18"/>
    <mergeCell ref="F17:F18"/>
    <mergeCell ref="G17:G18"/>
    <mergeCell ref="H17:H18"/>
    <mergeCell ref="I17:I18"/>
    <mergeCell ref="J17:J18"/>
    <mergeCell ref="K17:K18"/>
    <mergeCell ref="L17:N18"/>
    <mergeCell ref="L21:N22"/>
    <mergeCell ref="D23:D24"/>
    <mergeCell ref="E23:E24"/>
    <mergeCell ref="F23:F24"/>
    <mergeCell ref="G23:G24"/>
    <mergeCell ref="H23:H24"/>
    <mergeCell ref="I23:I24"/>
    <mergeCell ref="J23:J24"/>
    <mergeCell ref="K23:K24"/>
    <mergeCell ref="L23:N24"/>
    <mergeCell ref="D21:D22"/>
    <mergeCell ref="E21:E22"/>
    <mergeCell ref="F21:F22"/>
    <mergeCell ref="G21:G22"/>
    <mergeCell ref="L31:N31"/>
    <mergeCell ref="L32:N32"/>
    <mergeCell ref="L34:N34"/>
    <mergeCell ref="M25:N25"/>
    <mergeCell ref="M26:N26"/>
    <mergeCell ref="B36:C36"/>
    <mergeCell ref="D36:F36"/>
    <mergeCell ref="B37:C37"/>
    <mergeCell ref="D37:F37"/>
    <mergeCell ref="L33:N33"/>
    <mergeCell ref="J33:K33"/>
    <mergeCell ref="J34:K34"/>
    <mergeCell ref="A27:N27"/>
    <mergeCell ref="L28:N28"/>
    <mergeCell ref="L29:N29"/>
    <mergeCell ref="A57:M57"/>
    <mergeCell ref="A58:M58"/>
    <mergeCell ref="L38:M38"/>
    <mergeCell ref="B39:B41"/>
    <mergeCell ref="D39:M39"/>
    <mergeCell ref="D40:M40"/>
    <mergeCell ref="D41:M41"/>
    <mergeCell ref="E43:F43"/>
    <mergeCell ref="J43:M43"/>
    <mergeCell ref="L30:N30"/>
    <mergeCell ref="B44:C44"/>
    <mergeCell ref="D44:I44"/>
    <mergeCell ref="J44:M44"/>
  </mergeCells>
  <conditionalFormatting sqref="D1:D4">
    <cfRule type="cellIs" dxfId="143" priority="18" stopIfTrue="1" operator="equal">
      <formula>"DJ"</formula>
    </cfRule>
    <cfRule type="cellIs" dxfId="142" priority="19" stopIfTrue="1" operator="equal">
      <formula>"DM"</formula>
    </cfRule>
    <cfRule type="cellIs" dxfId="141" priority="20" stopIfTrue="1" operator="equal">
      <formula>"D"</formula>
    </cfRule>
    <cfRule type="cellIs" dxfId="140" priority="17" stopIfTrue="1" operator="equal">
      <formula>"DI"</formula>
    </cfRule>
  </conditionalFormatting>
  <conditionalFormatting sqref="D1:D7">
    <cfRule type="cellIs" dxfId="139" priority="21" operator="equal">
      <formula>"SI"</formula>
    </cfRule>
    <cfRule type="cellIs" dxfId="138" priority="22" operator="equal">
      <formula>"SJ"</formula>
    </cfRule>
    <cfRule type="cellIs" dxfId="137" priority="23" operator="equal">
      <formula>"SM"</formula>
    </cfRule>
    <cfRule type="cellIs" dxfId="136" priority="24" operator="equal">
      <formula>"S"</formula>
    </cfRule>
    <cfRule type="cellIs" dxfId="135" priority="25" operator="equal">
      <formula>"C"</formula>
    </cfRule>
    <cfRule type="cellIs" dxfId="134" priority="26" operator="equal">
      <formula>"F"</formula>
    </cfRule>
  </conditionalFormatting>
  <conditionalFormatting sqref="D5:D7 D17 D19 D21:D26 D31:D35">
    <cfRule type="cellIs" dxfId="10" priority="70" operator="equal">
      <formula>"DS"</formula>
    </cfRule>
  </conditionalFormatting>
  <conditionalFormatting sqref="D5:D7 D17 D19">
    <cfRule type="cellIs" dxfId="133" priority="63" operator="equal">
      <formula>"D"</formula>
    </cfRule>
    <cfRule type="cellIs" dxfId="132" priority="62" operator="equal">
      <formula>"DJ"</formula>
    </cfRule>
    <cfRule type="cellIs" dxfId="131" priority="61" operator="equal">
      <formula>"DM"</formula>
    </cfRule>
    <cfRule type="cellIs" dxfId="130" priority="60" operator="equal">
      <formula>"DI"</formula>
    </cfRule>
  </conditionalFormatting>
  <conditionalFormatting sqref="D9:D15">
    <cfRule type="cellIs" dxfId="129" priority="30" operator="equal">
      <formula>"D"</formula>
    </cfRule>
    <cfRule type="cellIs" dxfId="128" priority="31" operator="equal">
      <formula>"SI"</formula>
    </cfRule>
    <cfRule type="cellIs" dxfId="127" priority="32" operator="equal">
      <formula>"SM"</formula>
    </cfRule>
    <cfRule type="cellIs" dxfId="126" priority="33" operator="equal">
      <formula>"SJ"</formula>
    </cfRule>
    <cfRule type="cellIs" dxfId="125" priority="34" operator="equal">
      <formula>"S"</formula>
    </cfRule>
    <cfRule type="cellIs" dxfId="124" priority="35" operator="equal">
      <formula>"C"</formula>
    </cfRule>
    <cfRule type="cellIs" dxfId="123" priority="36" operator="equal">
      <formula>"F"</formula>
    </cfRule>
    <cfRule type="cellIs" dxfId="122" priority="37" operator="equal">
      <formula>"DS"</formula>
    </cfRule>
    <cfRule type="cellIs" dxfId="121" priority="27" operator="equal">
      <formula>"DI"</formula>
    </cfRule>
    <cfRule type="cellIs" dxfId="120" priority="28" operator="equal">
      <formula>"DM"</formula>
    </cfRule>
    <cfRule type="cellIs" dxfId="119" priority="29" operator="equal">
      <formula>"DJ"</formula>
    </cfRule>
  </conditionalFormatting>
  <conditionalFormatting sqref="D17 D19">
    <cfRule type="cellIs" dxfId="118" priority="64" operator="equal">
      <formula>"SI"</formula>
    </cfRule>
    <cfRule type="cellIs" dxfId="117" priority="65" operator="equal">
      <formula>"SM"</formula>
    </cfRule>
    <cfRule type="cellIs" dxfId="116" priority="66" operator="equal">
      <formula>"SJ"</formula>
    </cfRule>
    <cfRule type="cellIs" dxfId="115" priority="67" operator="equal">
      <formula>"S"</formula>
    </cfRule>
    <cfRule type="cellIs" dxfId="114" priority="68" operator="equal">
      <formula>"C"</formula>
    </cfRule>
    <cfRule type="cellIs" dxfId="113" priority="69" operator="equal">
      <formula>"F"</formula>
    </cfRule>
  </conditionalFormatting>
  <conditionalFormatting sqref="D21:D26 D28:D35 D38:D42 D45:D56">
    <cfRule type="cellIs" dxfId="9" priority="49" operator="equal">
      <formula>"DI"</formula>
    </cfRule>
    <cfRule type="cellIs" dxfId="8" priority="50" operator="equal">
      <formula>"DM"</formula>
    </cfRule>
    <cfRule type="cellIs" dxfId="7" priority="51" operator="equal">
      <formula>"DJ"</formula>
    </cfRule>
    <cfRule type="cellIs" dxfId="6" priority="52" operator="equal">
      <formula>"D"</formula>
    </cfRule>
  </conditionalFormatting>
  <conditionalFormatting sqref="D21:D26 D28:D35">
    <cfRule type="cellIs" dxfId="5" priority="53" operator="equal">
      <formula>"SI"</formula>
    </cfRule>
    <cfRule type="cellIs" dxfId="4" priority="54" operator="equal">
      <formula>"SM"</formula>
    </cfRule>
    <cfRule type="cellIs" dxfId="3" priority="55" operator="equal">
      <formula>"SJ"</formula>
    </cfRule>
    <cfRule type="cellIs" dxfId="2" priority="57" operator="equal">
      <formula>"C"</formula>
    </cfRule>
    <cfRule type="cellIs" dxfId="1" priority="58" operator="equal">
      <formula>"F"</formula>
    </cfRule>
    <cfRule type="cellIs" dxfId="0" priority="56" operator="equal">
      <formula>"S"</formula>
    </cfRule>
  </conditionalFormatting>
  <conditionalFormatting sqref="D36:D37">
    <cfRule type="cellIs" dxfId="112" priority="2" operator="equal">
      <formula>"DA"</formula>
    </cfRule>
    <cfRule type="cellIs" dxfId="111" priority="3" operator="equal">
      <formula>"DC"</formula>
    </cfRule>
    <cfRule type="cellIs" dxfId="110" priority="1" operator="equal">
      <formula>"DS"</formula>
    </cfRule>
  </conditionalFormatting>
  <conditionalFormatting sqref="D38:D42 D45:D56">
    <cfRule type="cellIs" dxfId="109" priority="59" operator="equal">
      <formula>"DS"</formula>
    </cfRule>
  </conditionalFormatting>
  <conditionalFormatting sqref="D38:D56">
    <cfRule type="cellIs" dxfId="108" priority="12" operator="equal">
      <formula>"SJ"</formula>
    </cfRule>
    <cfRule type="cellIs" dxfId="107" priority="13" operator="equal">
      <formula>"SM"</formula>
    </cfRule>
    <cfRule type="cellIs" dxfId="106" priority="11" operator="equal">
      <formula>"SI"</formula>
    </cfRule>
    <cfRule type="cellIs" dxfId="105" priority="16" operator="equal">
      <formula>"F"</formula>
    </cfRule>
    <cfRule type="cellIs" dxfId="104" priority="15" operator="equal">
      <formula>"C"</formula>
    </cfRule>
    <cfRule type="cellIs" dxfId="103" priority="14" operator="equal">
      <formula>"S"</formula>
    </cfRule>
  </conditionalFormatting>
  <conditionalFormatting sqref="D43:D44">
    <cfRule type="cellIs" dxfId="102" priority="7" stopIfTrue="1" operator="equal">
      <formula>"DI"</formula>
    </cfRule>
    <cfRule type="cellIs" dxfId="101" priority="8" stopIfTrue="1" operator="equal">
      <formula>"DJ"</formula>
    </cfRule>
    <cfRule type="cellIs" dxfId="100" priority="9" stopIfTrue="1" operator="equal">
      <formula>"DM"</formula>
    </cfRule>
    <cfRule type="cellIs" dxfId="99" priority="10" stopIfTrue="1" operator="equal">
      <formula>"D"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45" max="12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03E3-0E51-4056-B8EB-671D43B98A9F}">
  <dimension ref="A1:T76"/>
  <sheetViews>
    <sheetView topLeftCell="A16" zoomScale="90" zoomScaleNormal="90" zoomScaleSheetLayoutView="70" workbookViewId="0">
      <selection activeCell="C44" sqref="C44"/>
    </sheetView>
  </sheetViews>
  <sheetFormatPr defaultRowHeight="14.4" x14ac:dyDescent="0.3"/>
  <cols>
    <col min="1" max="1" width="4.6640625" style="20" customWidth="1"/>
    <col min="2" max="2" width="19.44140625" customWidth="1"/>
    <col min="3" max="3" width="49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490" t="e">
        <f>#REF!</f>
        <v>#REF!</v>
      </c>
      <c r="L2" s="490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925" t="s">
        <v>48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926"/>
      <c r="B7" s="587"/>
      <c r="C7" s="587"/>
      <c r="D7" s="587"/>
      <c r="E7" s="589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78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64" customFormat="1" ht="15" customHeight="1" x14ac:dyDescent="0.3">
      <c r="A9" s="332">
        <v>1</v>
      </c>
      <c r="B9" s="300" t="s">
        <v>182</v>
      </c>
      <c r="C9" s="107" t="s">
        <v>86</v>
      </c>
      <c r="D9" s="299" t="s">
        <v>16</v>
      </c>
      <c r="E9" s="299">
        <v>3</v>
      </c>
      <c r="F9" s="296">
        <v>2</v>
      </c>
      <c r="G9" s="300">
        <v>1</v>
      </c>
      <c r="H9" s="300"/>
      <c r="I9" s="300"/>
      <c r="J9" s="300">
        <f>SUM(F9:I9)*14</f>
        <v>42</v>
      </c>
      <c r="K9" s="300">
        <f>E9*25-J9</f>
        <v>33</v>
      </c>
      <c r="L9" s="840" t="s">
        <v>23</v>
      </c>
      <c r="M9" s="841"/>
      <c r="N9" s="842"/>
      <c r="O9" s="228">
        <f t="shared" ref="O9:O14" si="0">SUM(F9:I9)</f>
        <v>3</v>
      </c>
      <c r="P9" s="228"/>
      <c r="Q9" s="228"/>
      <c r="R9" s="228"/>
      <c r="S9" s="228"/>
      <c r="T9" s="228"/>
    </row>
    <row r="10" spans="1:20" s="164" customFormat="1" ht="15" customHeight="1" x14ac:dyDescent="0.3">
      <c r="A10" s="332"/>
      <c r="B10" s="300"/>
      <c r="C10" s="99" t="s">
        <v>360</v>
      </c>
      <c r="D10" s="132" t="s">
        <v>16</v>
      </c>
      <c r="E10" s="132">
        <v>3</v>
      </c>
      <c r="F10" s="263">
        <v>1</v>
      </c>
      <c r="G10" s="263">
        <v>1</v>
      </c>
      <c r="H10" s="263"/>
      <c r="I10" s="264"/>
      <c r="J10" s="330">
        <f>SUM(F10:I10)*12</f>
        <v>24</v>
      </c>
      <c r="K10" s="330">
        <f>E10*25-J10</f>
        <v>51</v>
      </c>
      <c r="L10" s="604" t="s">
        <v>23</v>
      </c>
      <c r="M10" s="605"/>
      <c r="N10" s="606"/>
      <c r="O10" s="228">
        <f t="shared" si="0"/>
        <v>2</v>
      </c>
      <c r="P10" s="228"/>
      <c r="Q10" s="228"/>
      <c r="R10" s="228"/>
      <c r="S10" s="228"/>
      <c r="T10" s="228"/>
    </row>
    <row r="11" spans="1:20" s="164" customFormat="1" ht="31.8" customHeight="1" x14ac:dyDescent="0.3">
      <c r="A11" s="333">
        <v>2</v>
      </c>
      <c r="B11" s="300" t="s">
        <v>183</v>
      </c>
      <c r="C11" s="124" t="s">
        <v>336</v>
      </c>
      <c r="D11" s="95" t="s">
        <v>16</v>
      </c>
      <c r="E11" s="95">
        <v>4</v>
      </c>
      <c r="F11" s="96"/>
      <c r="G11" s="97">
        <v>3</v>
      </c>
      <c r="H11" s="97"/>
      <c r="I11" s="97"/>
      <c r="J11" s="97">
        <f>SUM(F11:I11)*14</f>
        <v>42</v>
      </c>
      <c r="K11" s="97">
        <f>E11*25-J11</f>
        <v>58</v>
      </c>
      <c r="L11" s="840" t="s">
        <v>23</v>
      </c>
      <c r="M11" s="841"/>
      <c r="N11" s="842"/>
      <c r="O11" s="228">
        <f t="shared" si="0"/>
        <v>3</v>
      </c>
      <c r="P11" s="228"/>
      <c r="Q11" s="228"/>
      <c r="R11" s="228"/>
      <c r="S11" s="228"/>
      <c r="T11" s="228"/>
    </row>
    <row r="12" spans="1:20" s="181" customFormat="1" ht="21" customHeight="1" x14ac:dyDescent="0.3">
      <c r="A12" s="340">
        <v>3</v>
      </c>
      <c r="B12" s="295" t="s">
        <v>184</v>
      </c>
      <c r="C12" s="341" t="s">
        <v>286</v>
      </c>
      <c r="D12" s="272" t="s">
        <v>16</v>
      </c>
      <c r="E12" s="272">
        <v>3</v>
      </c>
      <c r="F12" s="273">
        <v>2</v>
      </c>
      <c r="G12" s="274">
        <v>1</v>
      </c>
      <c r="H12" s="274"/>
      <c r="I12" s="274"/>
      <c r="J12" s="274">
        <f>SUM(F12:I12)*14</f>
        <v>42</v>
      </c>
      <c r="K12" s="274">
        <f>E12*25-J12</f>
        <v>33</v>
      </c>
      <c r="L12" s="768" t="s">
        <v>23</v>
      </c>
      <c r="M12" s="843"/>
      <c r="N12" s="791"/>
      <c r="O12" s="249">
        <f t="shared" si="0"/>
        <v>3</v>
      </c>
      <c r="P12" s="249"/>
      <c r="Q12" s="249"/>
      <c r="R12" s="249"/>
      <c r="S12" s="249"/>
      <c r="T12" s="249"/>
    </row>
    <row r="13" spans="1:20" s="181" customFormat="1" ht="21" customHeight="1" x14ac:dyDescent="0.3">
      <c r="A13" s="340"/>
      <c r="B13" s="295"/>
      <c r="C13" s="341" t="s">
        <v>366</v>
      </c>
      <c r="D13" s="281" t="s">
        <v>16</v>
      </c>
      <c r="E13" s="281">
        <v>3</v>
      </c>
      <c r="F13" s="291">
        <v>1</v>
      </c>
      <c r="G13" s="291">
        <v>1</v>
      </c>
      <c r="H13" s="291"/>
      <c r="I13" s="282"/>
      <c r="J13" s="274">
        <f>SUM(F13:I13)*14</f>
        <v>28</v>
      </c>
      <c r="K13" s="274">
        <f>E13*25-J13</f>
        <v>47</v>
      </c>
      <c r="L13" s="768" t="s">
        <v>23</v>
      </c>
      <c r="M13" s="843"/>
      <c r="N13" s="791"/>
      <c r="O13" s="249">
        <f t="shared" si="0"/>
        <v>2</v>
      </c>
      <c r="P13" s="249"/>
      <c r="Q13" s="249"/>
      <c r="R13" s="249"/>
      <c r="S13" s="249"/>
      <c r="T13" s="249"/>
    </row>
    <row r="14" spans="1:20" s="181" customFormat="1" ht="28.8" x14ac:dyDescent="0.3">
      <c r="A14" s="340">
        <v>4</v>
      </c>
      <c r="B14" s="295" t="s">
        <v>185</v>
      </c>
      <c r="C14" s="341" t="s">
        <v>287</v>
      </c>
      <c r="D14" s="272" t="s">
        <v>16</v>
      </c>
      <c r="E14" s="272">
        <v>4</v>
      </c>
      <c r="F14" s="273"/>
      <c r="G14" s="274">
        <v>3</v>
      </c>
      <c r="H14" s="274"/>
      <c r="I14" s="274"/>
      <c r="J14" s="274">
        <f>SUM(F14:I14)*14</f>
        <v>42</v>
      </c>
      <c r="K14" s="274">
        <f t="shared" ref="K14" si="1">E14*25-J14</f>
        <v>58</v>
      </c>
      <c r="L14" s="768" t="s">
        <v>23</v>
      </c>
      <c r="M14" s="843"/>
      <c r="N14" s="791"/>
      <c r="O14" s="249">
        <f t="shared" si="0"/>
        <v>3</v>
      </c>
      <c r="P14" s="249"/>
      <c r="Q14" s="249"/>
      <c r="R14" s="249"/>
      <c r="S14" s="249"/>
      <c r="T14" s="249"/>
    </row>
    <row r="15" spans="1:20" ht="15" customHeight="1" thickBot="1" x14ac:dyDescent="0.35">
      <c r="A15" s="65">
        <v>5</v>
      </c>
      <c r="B15" s="43" t="s">
        <v>186</v>
      </c>
      <c r="C15" s="170" t="s">
        <v>87</v>
      </c>
      <c r="D15" s="60" t="s">
        <v>22</v>
      </c>
      <c r="E15" s="60">
        <v>2</v>
      </c>
      <c r="F15" s="924" t="s">
        <v>377</v>
      </c>
      <c r="G15" s="885"/>
      <c r="H15" s="885"/>
      <c r="I15" s="886"/>
      <c r="J15" s="48"/>
      <c r="K15" s="48"/>
      <c r="L15" s="715" t="s">
        <v>24</v>
      </c>
      <c r="M15" s="716"/>
      <c r="N15" s="717"/>
      <c r="P15" s="13"/>
      <c r="Q15" s="13"/>
      <c r="R15" s="13"/>
      <c r="S15" s="13"/>
      <c r="T15" s="13"/>
    </row>
    <row r="16" spans="1:20" ht="14.4" customHeight="1" thickBot="1" x14ac:dyDescent="0.35">
      <c r="A16" s="835" t="s">
        <v>58</v>
      </c>
      <c r="B16" s="837"/>
      <c r="C16" s="837"/>
      <c r="D16" s="837"/>
      <c r="E16" s="837"/>
      <c r="F16" s="837"/>
      <c r="G16" s="837"/>
      <c r="H16" s="837"/>
      <c r="I16" s="837"/>
      <c r="J16" s="837"/>
      <c r="K16" s="837"/>
      <c r="L16" s="838"/>
      <c r="M16" s="838"/>
      <c r="N16" s="839"/>
      <c r="P16" s="13"/>
      <c r="Q16" s="13"/>
      <c r="R16" s="13"/>
      <c r="S16" s="13"/>
      <c r="T16" s="13"/>
    </row>
    <row r="17" spans="1:20" s="164" customFormat="1" ht="15" customHeight="1" x14ac:dyDescent="0.3">
      <c r="A17" s="332">
        <v>6</v>
      </c>
      <c r="B17" s="300" t="s">
        <v>187</v>
      </c>
      <c r="C17" s="107" t="s">
        <v>90</v>
      </c>
      <c r="D17" s="832" t="s">
        <v>16</v>
      </c>
      <c r="E17" s="832">
        <v>2</v>
      </c>
      <c r="F17" s="921">
        <v>1</v>
      </c>
      <c r="G17" s="810">
        <v>1</v>
      </c>
      <c r="H17" s="810"/>
      <c r="I17" s="810"/>
      <c r="J17" s="810">
        <f>SUM(F17:I17)*14</f>
        <v>28</v>
      </c>
      <c r="K17" s="810">
        <f t="shared" ref="K17" si="2">E17*25-J17</f>
        <v>22</v>
      </c>
      <c r="L17" s="812" t="s">
        <v>23</v>
      </c>
      <c r="M17" s="813"/>
      <c r="N17" s="814"/>
      <c r="O17" s="228">
        <f t="shared" ref="O17" si="3">SUM(F17:I17)</f>
        <v>2</v>
      </c>
      <c r="P17" s="228"/>
      <c r="Q17" s="228"/>
      <c r="R17" s="228"/>
      <c r="S17" s="228"/>
      <c r="T17" s="228"/>
    </row>
    <row r="18" spans="1:20" s="164" customFormat="1" ht="15" customHeight="1" thickBot="1" x14ac:dyDescent="0.35">
      <c r="A18" s="333">
        <v>7</v>
      </c>
      <c r="B18" s="300" t="s">
        <v>188</v>
      </c>
      <c r="C18" s="331" t="s">
        <v>89</v>
      </c>
      <c r="D18" s="832"/>
      <c r="E18" s="832"/>
      <c r="F18" s="921"/>
      <c r="G18" s="810"/>
      <c r="H18" s="810"/>
      <c r="I18" s="810"/>
      <c r="J18" s="810"/>
      <c r="K18" s="810"/>
      <c r="L18" s="815"/>
      <c r="M18" s="816"/>
      <c r="N18" s="817"/>
      <c r="P18" s="228"/>
      <c r="Q18" s="228"/>
      <c r="R18" s="228"/>
      <c r="S18" s="228"/>
      <c r="T18" s="228"/>
    </row>
    <row r="19" spans="1:20" s="164" customFormat="1" ht="15" hidden="1" customHeight="1" thickBot="1" x14ac:dyDescent="0.35">
      <c r="A19" s="342">
        <v>8</v>
      </c>
      <c r="B19" s="300" t="s">
        <v>189</v>
      </c>
      <c r="C19" s="106"/>
      <c r="D19" s="916"/>
      <c r="E19" s="916"/>
      <c r="F19" s="922"/>
      <c r="G19" s="923"/>
      <c r="H19" s="923"/>
      <c r="I19" s="923"/>
      <c r="J19" s="923"/>
      <c r="K19" s="923"/>
      <c r="L19" s="818"/>
      <c r="M19" s="819"/>
      <c r="N19" s="820"/>
      <c r="P19" s="228"/>
      <c r="Q19" s="228"/>
      <c r="R19" s="228"/>
      <c r="S19" s="228"/>
      <c r="T19" s="228"/>
    </row>
    <row r="20" spans="1:20" s="164" customFormat="1" ht="15" customHeight="1" x14ac:dyDescent="0.3">
      <c r="A20" s="343">
        <v>9</v>
      </c>
      <c r="B20" s="300" t="s">
        <v>190</v>
      </c>
      <c r="C20" s="124" t="s">
        <v>92</v>
      </c>
      <c r="D20" s="915" t="s">
        <v>16</v>
      </c>
      <c r="E20" s="917">
        <v>2</v>
      </c>
      <c r="F20" s="918">
        <v>1</v>
      </c>
      <c r="G20" s="911">
        <v>1</v>
      </c>
      <c r="H20" s="911"/>
      <c r="I20" s="911"/>
      <c r="J20" s="911">
        <f>SUM(F20:I20)*14</f>
        <v>28</v>
      </c>
      <c r="K20" s="911">
        <f t="shared" ref="K20" si="4">E20*25-J20</f>
        <v>22</v>
      </c>
      <c r="L20" s="812" t="s">
        <v>24</v>
      </c>
      <c r="M20" s="813"/>
      <c r="N20" s="814"/>
      <c r="O20" s="228">
        <f t="shared" ref="O20" si="5">SUM(F20:I20)</f>
        <v>2</v>
      </c>
      <c r="P20" s="228"/>
      <c r="Q20" s="228"/>
      <c r="R20" s="228"/>
      <c r="S20" s="228"/>
      <c r="T20" s="228"/>
    </row>
    <row r="21" spans="1:20" s="164" customFormat="1" ht="15" customHeight="1" thickBot="1" x14ac:dyDescent="0.35">
      <c r="A21" s="342">
        <v>10</v>
      </c>
      <c r="B21" s="300" t="s">
        <v>191</v>
      </c>
      <c r="C21" s="105" t="s">
        <v>91</v>
      </c>
      <c r="D21" s="832"/>
      <c r="E21" s="832"/>
      <c r="F21" s="817"/>
      <c r="G21" s="810"/>
      <c r="H21" s="810"/>
      <c r="I21" s="810"/>
      <c r="J21" s="810"/>
      <c r="K21" s="810"/>
      <c r="L21" s="815"/>
      <c r="M21" s="816"/>
      <c r="N21" s="817"/>
      <c r="P21" s="228"/>
      <c r="Q21" s="228"/>
      <c r="R21" s="228"/>
      <c r="S21" s="228"/>
      <c r="T21" s="228"/>
    </row>
    <row r="22" spans="1:20" ht="15" hidden="1" customHeight="1" thickBot="1" x14ac:dyDescent="0.35">
      <c r="A22" s="70">
        <v>11</v>
      </c>
      <c r="B22" s="43" t="s">
        <v>192</v>
      </c>
      <c r="C22" s="106"/>
      <c r="D22" s="916"/>
      <c r="E22" s="833"/>
      <c r="F22" s="834"/>
      <c r="G22" s="811"/>
      <c r="H22" s="811"/>
      <c r="I22" s="811"/>
      <c r="J22" s="811"/>
      <c r="K22" s="811"/>
      <c r="L22" s="818"/>
      <c r="M22" s="819"/>
      <c r="N22" s="820"/>
      <c r="P22" s="13"/>
      <c r="Q22" s="13"/>
      <c r="R22" s="13"/>
      <c r="S22" s="13"/>
      <c r="T22" s="13"/>
    </row>
    <row r="23" spans="1:20" ht="15" hidden="1" customHeight="1" x14ac:dyDescent="0.3">
      <c r="A23" s="39">
        <v>12</v>
      </c>
      <c r="B23" s="43" t="s">
        <v>193</v>
      </c>
      <c r="C23" s="93"/>
      <c r="D23" s="890" t="s">
        <v>16</v>
      </c>
      <c r="E23" s="892"/>
      <c r="F23" s="893"/>
      <c r="G23" s="894"/>
      <c r="H23" s="894"/>
      <c r="I23" s="894"/>
      <c r="J23" s="894">
        <f>SUM(F23:I23)*12</f>
        <v>0</v>
      </c>
      <c r="K23" s="894">
        <f t="shared" ref="K23:K26" si="6">E23*25-J23</f>
        <v>0</v>
      </c>
      <c r="L23" s="884"/>
      <c r="M23" s="885"/>
      <c r="N23" s="886"/>
      <c r="P23" s="13"/>
      <c r="Q23" s="13"/>
      <c r="R23" s="13"/>
      <c r="S23" s="13"/>
      <c r="T23" s="13"/>
    </row>
    <row r="24" spans="1:20" ht="15" hidden="1" thickBot="1" x14ac:dyDescent="0.35">
      <c r="A24" s="70">
        <v>13</v>
      </c>
      <c r="B24" s="43" t="s">
        <v>194</v>
      </c>
      <c r="C24" s="94"/>
      <c r="D24" s="891"/>
      <c r="E24" s="891"/>
      <c r="F24" s="889"/>
      <c r="G24" s="895"/>
      <c r="H24" s="895"/>
      <c r="I24" s="895"/>
      <c r="J24" s="895"/>
      <c r="K24" s="895"/>
      <c r="L24" s="887"/>
      <c r="M24" s="888"/>
      <c r="N24" s="889"/>
      <c r="P24" s="13"/>
      <c r="Q24" s="13"/>
      <c r="R24" s="13"/>
      <c r="S24" s="13"/>
      <c r="T24" s="13"/>
    </row>
    <row r="25" spans="1:20" ht="15" hidden="1" thickBot="1" x14ac:dyDescent="0.35">
      <c r="A25" s="70">
        <v>14</v>
      </c>
      <c r="B25" s="43" t="s">
        <v>195</v>
      </c>
      <c r="C25" s="90"/>
      <c r="D25" s="912"/>
      <c r="E25" s="913"/>
      <c r="F25" s="719"/>
      <c r="G25" s="914"/>
      <c r="H25" s="914"/>
      <c r="I25" s="914"/>
      <c r="J25" s="914"/>
      <c r="K25" s="914"/>
      <c r="L25" s="712"/>
      <c r="M25" s="713"/>
      <c r="N25" s="714"/>
      <c r="P25" s="13"/>
      <c r="Q25" s="13"/>
      <c r="R25" s="13"/>
      <c r="S25" s="13"/>
      <c r="T25" s="13"/>
    </row>
    <row r="26" spans="1:20" s="181" customFormat="1" ht="15.6" customHeight="1" x14ac:dyDescent="0.3">
      <c r="A26" s="334">
        <v>15</v>
      </c>
      <c r="B26" s="295" t="s">
        <v>196</v>
      </c>
      <c r="C26" s="335" t="s">
        <v>341</v>
      </c>
      <c r="D26" s="771" t="s">
        <v>16</v>
      </c>
      <c r="E26" s="771">
        <v>2</v>
      </c>
      <c r="F26" s="909">
        <v>1</v>
      </c>
      <c r="G26" s="806">
        <v>1</v>
      </c>
      <c r="H26" s="806"/>
      <c r="I26" s="806"/>
      <c r="J26" s="806">
        <f>SUM(F26:I26)*14</f>
        <v>28</v>
      </c>
      <c r="K26" s="806">
        <f t="shared" si="6"/>
        <v>22</v>
      </c>
      <c r="L26" s="770" t="s">
        <v>23</v>
      </c>
      <c r="M26" s="808"/>
      <c r="N26" s="793"/>
      <c r="O26" s="249">
        <f t="shared" ref="O26" si="7">SUM(F26:I26)</f>
        <v>2</v>
      </c>
      <c r="P26" s="249"/>
      <c r="Q26" s="249"/>
      <c r="R26" s="249"/>
      <c r="S26" s="249"/>
      <c r="T26" s="249"/>
    </row>
    <row r="27" spans="1:20" s="181" customFormat="1" ht="18" customHeight="1" thickBot="1" x14ac:dyDescent="0.35">
      <c r="A27" s="336">
        <v>16</v>
      </c>
      <c r="B27" s="295" t="s">
        <v>197</v>
      </c>
      <c r="C27" s="337" t="s">
        <v>307</v>
      </c>
      <c r="D27" s="772"/>
      <c r="E27" s="772"/>
      <c r="F27" s="792"/>
      <c r="G27" s="766"/>
      <c r="H27" s="766"/>
      <c r="I27" s="766"/>
      <c r="J27" s="766"/>
      <c r="K27" s="766"/>
      <c r="L27" s="769"/>
      <c r="M27" s="778"/>
      <c r="N27" s="792"/>
      <c r="O27" s="249"/>
      <c r="P27" s="249"/>
      <c r="Q27" s="249"/>
      <c r="R27" s="249"/>
      <c r="S27" s="249"/>
      <c r="T27" s="249"/>
    </row>
    <row r="28" spans="1:20" s="181" customFormat="1" ht="22.8" hidden="1" customHeight="1" thickBot="1" x14ac:dyDescent="0.35">
      <c r="A28" s="336">
        <v>17</v>
      </c>
      <c r="B28" s="295" t="s">
        <v>198</v>
      </c>
      <c r="C28" s="338"/>
      <c r="D28" s="773"/>
      <c r="E28" s="773"/>
      <c r="F28" s="910"/>
      <c r="G28" s="807"/>
      <c r="H28" s="807"/>
      <c r="I28" s="807"/>
      <c r="J28" s="807"/>
      <c r="K28" s="807"/>
      <c r="L28" s="904"/>
      <c r="M28" s="905"/>
      <c r="N28" s="906"/>
      <c r="O28" s="249"/>
      <c r="P28" s="249"/>
      <c r="Q28" s="249"/>
      <c r="R28" s="249"/>
      <c r="S28" s="249"/>
      <c r="T28" s="249"/>
    </row>
    <row r="29" spans="1:20" s="181" customFormat="1" ht="18" customHeight="1" x14ac:dyDescent="0.3">
      <c r="A29" s="334">
        <v>18</v>
      </c>
      <c r="B29" s="295" t="s">
        <v>199</v>
      </c>
      <c r="C29" s="335" t="s">
        <v>308</v>
      </c>
      <c r="D29" s="907" t="s">
        <v>16</v>
      </c>
      <c r="E29" s="771">
        <v>2</v>
      </c>
      <c r="F29" s="909">
        <v>1</v>
      </c>
      <c r="G29" s="806">
        <v>1</v>
      </c>
      <c r="H29" s="806"/>
      <c r="I29" s="806"/>
      <c r="J29" s="806">
        <f>SUM(F29:I29)*14</f>
        <v>28</v>
      </c>
      <c r="K29" s="806">
        <f t="shared" ref="K29" si="8">E29*25-J29</f>
        <v>22</v>
      </c>
      <c r="L29" s="770" t="s">
        <v>24</v>
      </c>
      <c r="M29" s="808"/>
      <c r="N29" s="793"/>
      <c r="O29" s="249">
        <f t="shared" ref="O29" si="9">SUM(F29:I29)</f>
        <v>2</v>
      </c>
      <c r="P29" s="249"/>
      <c r="Q29" s="249"/>
      <c r="R29" s="249"/>
      <c r="S29" s="249"/>
      <c r="T29" s="249"/>
    </row>
    <row r="30" spans="1:20" s="181" customFormat="1" ht="18.600000000000001" customHeight="1" thickBot="1" x14ac:dyDescent="0.35">
      <c r="A30" s="336">
        <v>19</v>
      </c>
      <c r="B30" s="295" t="s">
        <v>200</v>
      </c>
      <c r="C30" s="339" t="s">
        <v>342</v>
      </c>
      <c r="D30" s="825"/>
      <c r="E30" s="772"/>
      <c r="F30" s="792"/>
      <c r="G30" s="766"/>
      <c r="H30" s="766"/>
      <c r="I30" s="766"/>
      <c r="J30" s="766"/>
      <c r="K30" s="766"/>
      <c r="L30" s="769"/>
      <c r="M30" s="778"/>
      <c r="N30" s="792"/>
      <c r="P30" s="249"/>
      <c r="Q30" s="249"/>
      <c r="R30" s="249"/>
      <c r="S30" s="249"/>
      <c r="T30" s="249"/>
    </row>
    <row r="31" spans="1:20" ht="18" hidden="1" customHeight="1" thickBot="1" x14ac:dyDescent="0.35">
      <c r="A31" s="70">
        <v>20</v>
      </c>
      <c r="B31" s="43" t="s">
        <v>201</v>
      </c>
      <c r="C31" s="101"/>
      <c r="D31" s="825"/>
      <c r="E31" s="772"/>
      <c r="F31" s="792"/>
      <c r="G31" s="766"/>
      <c r="H31" s="766"/>
      <c r="I31" s="766"/>
      <c r="J31" s="766"/>
      <c r="K31" s="766"/>
      <c r="L31" s="769"/>
      <c r="M31" s="778"/>
      <c r="N31" s="792"/>
      <c r="P31" s="13"/>
      <c r="Q31" s="13"/>
      <c r="R31" s="13"/>
      <c r="S31" s="13"/>
      <c r="T31" s="13"/>
    </row>
    <row r="32" spans="1:20" ht="13.8" hidden="1" customHeight="1" thickBot="1" x14ac:dyDescent="0.35">
      <c r="A32" s="70">
        <v>21</v>
      </c>
      <c r="B32" s="43" t="s">
        <v>298</v>
      </c>
      <c r="C32" s="100"/>
      <c r="D32" s="908"/>
      <c r="E32" s="773"/>
      <c r="F32" s="910"/>
      <c r="G32" s="807"/>
      <c r="H32" s="807"/>
      <c r="I32" s="807"/>
      <c r="J32" s="807"/>
      <c r="K32" s="807"/>
      <c r="L32" s="904"/>
      <c r="M32" s="905"/>
      <c r="N32" s="906"/>
      <c r="P32" s="13"/>
      <c r="Q32" s="13"/>
      <c r="R32" s="13"/>
      <c r="S32" s="13"/>
      <c r="T32" s="13"/>
    </row>
    <row r="33" spans="1:20" ht="15" customHeight="1" x14ac:dyDescent="0.3">
      <c r="A33" s="896" t="s">
        <v>25</v>
      </c>
      <c r="B33" s="499"/>
      <c r="C33" s="500"/>
      <c r="D33" s="72" t="s">
        <v>26</v>
      </c>
      <c r="E33" s="721">
        <f>SUM(E9:E29)</f>
        <v>30</v>
      </c>
      <c r="F33" s="45">
        <f>SUM(F9:F32)</f>
        <v>10</v>
      </c>
      <c r="G33" s="44">
        <f>SUM(G9:G32)</f>
        <v>14</v>
      </c>
      <c r="H33" s="44">
        <f>SUM(H9:H32)</f>
        <v>0</v>
      </c>
      <c r="I33" s="44">
        <f>SUM(I9:I28)</f>
        <v>0</v>
      </c>
      <c r="J33" s="723">
        <f>SUM(J9:J32)</f>
        <v>332</v>
      </c>
      <c r="K33" s="723">
        <f>SUM(K9:K32)</f>
        <v>368</v>
      </c>
      <c r="L33" s="55" t="s">
        <v>27</v>
      </c>
      <c r="M33" s="919" t="s">
        <v>28</v>
      </c>
      <c r="N33" s="920"/>
      <c r="P33" s="13"/>
      <c r="Q33" s="13"/>
      <c r="R33" s="13"/>
      <c r="S33" s="13"/>
      <c r="T33" s="13"/>
    </row>
    <row r="34" spans="1:20" ht="15" customHeight="1" thickBot="1" x14ac:dyDescent="0.35">
      <c r="A34" s="897"/>
      <c r="B34" s="724"/>
      <c r="C34" s="898"/>
      <c r="D34" s="80" t="s">
        <v>29</v>
      </c>
      <c r="E34" s="722"/>
      <c r="F34" s="46">
        <f>COUNT(F9:F29)</f>
        <v>8</v>
      </c>
      <c r="G34" s="47">
        <f>COUNT(G9:G29)</f>
        <v>10</v>
      </c>
      <c r="H34" s="47">
        <f>COUNT(H9:H29)</f>
        <v>0</v>
      </c>
      <c r="I34" s="47">
        <f>COUNT(I9:I28)</f>
        <v>0</v>
      </c>
      <c r="J34" s="724"/>
      <c r="K34" s="724"/>
      <c r="L34" s="48">
        <f>COUNTIF(L1:L33,"=E")</f>
        <v>8</v>
      </c>
      <c r="M34" s="727">
        <f>COUNTIF(L1:L33,"=V")</f>
        <v>3</v>
      </c>
      <c r="N34" s="750"/>
      <c r="P34" s="13"/>
      <c r="Q34" s="13"/>
      <c r="R34" s="13"/>
      <c r="S34" s="13"/>
      <c r="T34" s="13"/>
    </row>
    <row r="35" spans="1:20" ht="15" customHeight="1" thickBot="1" x14ac:dyDescent="0.35">
      <c r="A35" s="900" t="s">
        <v>59</v>
      </c>
      <c r="B35" s="901"/>
      <c r="C35" s="901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2"/>
      <c r="P35" s="67" t="s">
        <v>319</v>
      </c>
      <c r="Q35" s="67" t="s">
        <v>323</v>
      </c>
      <c r="R35" s="67" t="s">
        <v>320</v>
      </c>
      <c r="S35" s="13"/>
      <c r="T35" s="13"/>
    </row>
    <row r="36" spans="1:20" ht="15" customHeight="1" x14ac:dyDescent="0.3">
      <c r="A36" s="42">
        <v>21</v>
      </c>
      <c r="B36" s="43" t="s">
        <v>202</v>
      </c>
      <c r="C36" s="52" t="s">
        <v>288</v>
      </c>
      <c r="D36" s="58" t="s">
        <v>15</v>
      </c>
      <c r="E36" s="56">
        <v>2</v>
      </c>
      <c r="F36" s="57">
        <v>2</v>
      </c>
      <c r="G36" s="43"/>
      <c r="H36" s="43"/>
      <c r="I36" s="43"/>
      <c r="J36" s="43">
        <f t="shared" ref="J36:J37" si="10">SUM(F36:I36)*14</f>
        <v>28</v>
      </c>
      <c r="K36" s="43">
        <f t="shared" ref="K36:K43" si="11">E36*25-J36</f>
        <v>22</v>
      </c>
      <c r="L36" s="712" t="s">
        <v>24</v>
      </c>
      <c r="M36" s="713"/>
      <c r="N36" s="714"/>
      <c r="P36" s="67">
        <f>SUM(O9:O11, O17:O21)</f>
        <v>12</v>
      </c>
      <c r="Q36" s="67">
        <f>SUM(O12:O14, O26:O30)</f>
        <v>12</v>
      </c>
      <c r="R36" s="67"/>
      <c r="S36" s="13"/>
      <c r="T36" s="13"/>
    </row>
    <row r="37" spans="1:20" ht="15" customHeight="1" x14ac:dyDescent="0.3">
      <c r="A37" s="40">
        <v>22</v>
      </c>
      <c r="B37" s="16" t="s">
        <v>203</v>
      </c>
      <c r="C37" s="49" t="s">
        <v>237</v>
      </c>
      <c r="D37" s="58" t="s">
        <v>15</v>
      </c>
      <c r="E37" s="56">
        <v>2</v>
      </c>
      <c r="F37" s="57">
        <v>2</v>
      </c>
      <c r="G37" s="43"/>
      <c r="H37" s="43"/>
      <c r="I37" s="43"/>
      <c r="J37" s="16">
        <f t="shared" si="10"/>
        <v>28</v>
      </c>
      <c r="K37" s="16">
        <f t="shared" si="11"/>
        <v>22</v>
      </c>
      <c r="L37" s="715" t="s">
        <v>24</v>
      </c>
      <c r="M37" s="716"/>
      <c r="N37" s="717"/>
      <c r="P37" s="13"/>
      <c r="Q37" s="12"/>
      <c r="R37" s="13"/>
      <c r="S37" s="13"/>
      <c r="T37" s="13"/>
    </row>
    <row r="38" spans="1:20" ht="15" customHeight="1" x14ac:dyDescent="0.3">
      <c r="A38" s="40">
        <v>23</v>
      </c>
      <c r="B38" s="16" t="s">
        <v>204</v>
      </c>
      <c r="C38" s="49" t="s">
        <v>238</v>
      </c>
      <c r="D38" s="58" t="s">
        <v>15</v>
      </c>
      <c r="E38" s="56">
        <v>2</v>
      </c>
      <c r="F38" s="57"/>
      <c r="G38" s="43">
        <v>2</v>
      </c>
      <c r="H38" s="43"/>
      <c r="I38" s="43"/>
      <c r="J38" s="16">
        <f t="shared" ref="J38" si="12">SUM(F38:I38)*14</f>
        <v>28</v>
      </c>
      <c r="K38" s="16">
        <f t="shared" si="11"/>
        <v>22</v>
      </c>
      <c r="L38" s="715" t="s">
        <v>24</v>
      </c>
      <c r="M38" s="716"/>
      <c r="N38" s="717"/>
      <c r="P38" s="13"/>
      <c r="Q38" s="12"/>
      <c r="R38" s="13"/>
      <c r="S38" s="13"/>
      <c r="T38" s="13"/>
    </row>
    <row r="39" spans="1:20" ht="15" customHeight="1" thickBot="1" x14ac:dyDescent="0.35">
      <c r="A39" s="40">
        <v>24</v>
      </c>
      <c r="B39" s="43" t="s">
        <v>205</v>
      </c>
      <c r="C39" s="50" t="s">
        <v>93</v>
      </c>
      <c r="D39" s="17" t="s">
        <v>16</v>
      </c>
      <c r="E39" s="53">
        <v>10</v>
      </c>
      <c r="F39" s="903"/>
      <c r="G39" s="716"/>
      <c r="H39" s="716"/>
      <c r="I39" s="717"/>
      <c r="J39" s="16"/>
      <c r="K39" s="16">
        <f t="shared" si="11"/>
        <v>250</v>
      </c>
      <c r="L39" s="715" t="s">
        <v>23</v>
      </c>
      <c r="M39" s="716"/>
      <c r="N39" s="717"/>
      <c r="P39" s="13"/>
      <c r="Q39" s="12"/>
      <c r="R39" s="13"/>
      <c r="S39" s="13"/>
      <c r="T39" s="13"/>
    </row>
    <row r="40" spans="1:20" ht="15" customHeight="1" x14ac:dyDescent="0.3">
      <c r="A40" s="65">
        <v>25</v>
      </c>
      <c r="B40" s="16" t="s">
        <v>206</v>
      </c>
      <c r="C40" s="64" t="s">
        <v>85</v>
      </c>
      <c r="D40" s="60" t="s">
        <v>79</v>
      </c>
      <c r="E40" s="59">
        <v>2</v>
      </c>
      <c r="F40" s="62">
        <v>1</v>
      </c>
      <c r="G40" s="48">
        <v>1</v>
      </c>
      <c r="H40" s="48"/>
      <c r="I40" s="48"/>
      <c r="J40" s="16">
        <f t="shared" ref="J40:J43" si="13">SUM(F40:I40)*14</f>
        <v>28</v>
      </c>
      <c r="K40" s="16">
        <f t="shared" si="11"/>
        <v>22</v>
      </c>
      <c r="L40" s="715" t="s">
        <v>24</v>
      </c>
      <c r="M40" s="716"/>
      <c r="N40" s="717"/>
      <c r="P40" s="13"/>
      <c r="Q40" s="12"/>
      <c r="R40" s="21"/>
      <c r="S40" s="21"/>
      <c r="T40" s="21"/>
    </row>
    <row r="41" spans="1:20" ht="15" customHeight="1" x14ac:dyDescent="0.3">
      <c r="A41" s="65">
        <v>26</v>
      </c>
      <c r="B41" s="16" t="s">
        <v>207</v>
      </c>
      <c r="C41" s="64" t="s">
        <v>49</v>
      </c>
      <c r="D41" s="60" t="s">
        <v>68</v>
      </c>
      <c r="E41" s="59">
        <v>3</v>
      </c>
      <c r="F41" s="62">
        <v>1</v>
      </c>
      <c r="G41" s="48">
        <v>1</v>
      </c>
      <c r="H41" s="48"/>
      <c r="I41" s="48"/>
      <c r="J41" s="16">
        <f t="shared" si="13"/>
        <v>28</v>
      </c>
      <c r="K41" s="16">
        <f t="shared" si="11"/>
        <v>47</v>
      </c>
      <c r="L41" s="715" t="s">
        <v>23</v>
      </c>
      <c r="M41" s="716"/>
      <c r="N41" s="717"/>
      <c r="P41" s="13"/>
      <c r="Q41" s="12"/>
      <c r="R41" s="21"/>
      <c r="S41" s="21"/>
      <c r="T41" s="21"/>
    </row>
    <row r="42" spans="1:20" ht="36" customHeight="1" x14ac:dyDescent="0.3">
      <c r="A42" s="65">
        <v>27</v>
      </c>
      <c r="B42" s="16" t="s">
        <v>208</v>
      </c>
      <c r="C42" s="64" t="s">
        <v>314</v>
      </c>
      <c r="D42" s="60" t="s">
        <v>79</v>
      </c>
      <c r="E42" s="59">
        <v>2</v>
      </c>
      <c r="F42" s="783" t="s">
        <v>50</v>
      </c>
      <c r="G42" s="784"/>
      <c r="H42" s="784"/>
      <c r="I42" s="785"/>
      <c r="J42" s="16">
        <f t="shared" si="13"/>
        <v>0</v>
      </c>
      <c r="K42" s="16">
        <f t="shared" si="11"/>
        <v>50</v>
      </c>
      <c r="L42" s="715" t="s">
        <v>24</v>
      </c>
      <c r="M42" s="716"/>
      <c r="N42" s="717"/>
      <c r="P42" s="13"/>
      <c r="Q42" s="12"/>
      <c r="R42" s="21"/>
      <c r="S42" s="21"/>
      <c r="T42" s="21"/>
    </row>
    <row r="43" spans="1:20" ht="15" customHeight="1" x14ac:dyDescent="0.3">
      <c r="A43" s="65">
        <v>28</v>
      </c>
      <c r="B43" s="48" t="s">
        <v>209</v>
      </c>
      <c r="C43" s="64" t="s">
        <v>51</v>
      </c>
      <c r="D43" s="60" t="s">
        <v>68</v>
      </c>
      <c r="E43" s="59">
        <v>5</v>
      </c>
      <c r="F43" s="62"/>
      <c r="G43" s="48"/>
      <c r="H43" s="48"/>
      <c r="I43" s="48"/>
      <c r="J43" s="16">
        <f t="shared" si="13"/>
        <v>0</v>
      </c>
      <c r="K43" s="16">
        <f t="shared" si="11"/>
        <v>125</v>
      </c>
      <c r="L43" s="715" t="s">
        <v>23</v>
      </c>
      <c r="M43" s="716"/>
      <c r="N43" s="717"/>
      <c r="P43" s="13"/>
      <c r="Q43" s="12"/>
      <c r="R43" s="21"/>
      <c r="S43" s="21"/>
      <c r="T43" s="21"/>
    </row>
    <row r="44" spans="1:20" ht="15.75" customHeight="1" thickBot="1" x14ac:dyDescent="0.35">
      <c r="A44" s="41">
        <v>29</v>
      </c>
      <c r="B44" s="15" t="s">
        <v>210</v>
      </c>
      <c r="C44" s="50" t="s">
        <v>52</v>
      </c>
      <c r="D44" s="18" t="s">
        <v>15</v>
      </c>
      <c r="E44" s="54">
        <v>3</v>
      </c>
      <c r="F44" s="740" t="s">
        <v>239</v>
      </c>
      <c r="G44" s="741"/>
      <c r="H44" s="741"/>
      <c r="I44" s="719"/>
      <c r="J44" s="15">
        <f>SUM(F44:H44)*14</f>
        <v>0</v>
      </c>
      <c r="K44" s="15">
        <v>19</v>
      </c>
      <c r="L44" s="715" t="s">
        <v>24</v>
      </c>
      <c r="M44" s="716"/>
      <c r="N44" s="717"/>
      <c r="P44" s="13"/>
      <c r="Q44" s="12"/>
      <c r="R44" s="13"/>
      <c r="S44" s="13"/>
      <c r="T44" s="13"/>
    </row>
    <row r="45" spans="1:20" ht="18" customHeight="1" thickBot="1" x14ac:dyDescent="0.35">
      <c r="B45" s="3"/>
      <c r="C45" s="3"/>
      <c r="D45" s="1"/>
      <c r="E45" s="3"/>
      <c r="F45" s="3"/>
      <c r="G45" s="3"/>
      <c r="H45" s="1"/>
      <c r="I45" s="1"/>
      <c r="J45" s="3"/>
      <c r="K45" s="3"/>
      <c r="L45" s="580"/>
      <c r="M45" s="580"/>
      <c r="P45" s="13"/>
      <c r="Q45" s="13"/>
      <c r="R45" s="13"/>
      <c r="S45" s="13"/>
      <c r="T45" s="13"/>
    </row>
    <row r="46" spans="1:20" ht="15" customHeight="1" x14ac:dyDescent="0.3">
      <c r="B46" s="495" t="s">
        <v>32</v>
      </c>
      <c r="C46" s="33" t="e">
        <f>#REF!</f>
        <v>#REF!</v>
      </c>
      <c r="D46" s="498">
        <f>SUM(F9:I15)</f>
        <v>16</v>
      </c>
      <c r="E46" s="499"/>
      <c r="F46" s="499"/>
      <c r="G46" s="499"/>
      <c r="H46" s="499"/>
      <c r="I46" s="499"/>
      <c r="J46" s="499"/>
      <c r="K46" s="499"/>
      <c r="L46" s="499"/>
      <c r="M46" s="500"/>
      <c r="O46" s="167" t="s">
        <v>322</v>
      </c>
      <c r="P46" s="168">
        <f>SUM(D46, D47)</f>
        <v>24</v>
      </c>
      <c r="Q46" s="168">
        <f>SUM(P36, Q36, R36)</f>
        <v>24</v>
      </c>
      <c r="R46" s="13"/>
      <c r="S46" s="13"/>
      <c r="T46" s="13"/>
    </row>
    <row r="47" spans="1:20" ht="15" customHeight="1" x14ac:dyDescent="0.3">
      <c r="B47" s="496"/>
      <c r="C47" s="34" t="e">
        <f>#REF!</f>
        <v>#REF!</v>
      </c>
      <c r="D47" s="501">
        <f>SUM(F17:I32)</f>
        <v>8</v>
      </c>
      <c r="E47" s="502"/>
      <c r="F47" s="502"/>
      <c r="G47" s="502"/>
      <c r="H47" s="502"/>
      <c r="I47" s="502"/>
      <c r="J47" s="502"/>
      <c r="K47" s="502"/>
      <c r="L47" s="502"/>
      <c r="M47" s="503"/>
      <c r="P47" s="13"/>
      <c r="Q47" s="13"/>
      <c r="R47" s="13"/>
      <c r="S47" s="13"/>
      <c r="T47" s="13"/>
    </row>
    <row r="48" spans="1:20" ht="15" thickBot="1" x14ac:dyDescent="0.35">
      <c r="B48" s="497"/>
      <c r="C48" s="35" t="e">
        <f>#REF!</f>
        <v>#REF!</v>
      </c>
      <c r="D48" s="504">
        <f>SUM(F36:I44)</f>
        <v>10</v>
      </c>
      <c r="E48" s="505"/>
      <c r="F48" s="505"/>
      <c r="G48" s="505"/>
      <c r="H48" s="505"/>
      <c r="I48" s="505"/>
      <c r="J48" s="505"/>
      <c r="K48" s="505"/>
      <c r="L48" s="505"/>
      <c r="M48" s="506"/>
      <c r="P48" s="13"/>
      <c r="Q48" s="13"/>
      <c r="R48" s="13"/>
      <c r="S48" s="13"/>
      <c r="T48" s="13"/>
    </row>
    <row r="49" spans="2:20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P49" s="13"/>
      <c r="Q49" s="13"/>
      <c r="R49" s="13"/>
      <c r="S49" s="13"/>
      <c r="T49" s="13"/>
    </row>
    <row r="50" spans="2:20" x14ac:dyDescent="0.3">
      <c r="B50" s="4" t="s">
        <v>36</v>
      </c>
      <c r="C50" s="9"/>
      <c r="D50" s="1"/>
      <c r="E50" s="488" t="s">
        <v>37</v>
      </c>
      <c r="F50" s="488"/>
      <c r="G50" s="4"/>
      <c r="H50" s="1"/>
      <c r="I50" s="1"/>
      <c r="J50" s="507" t="s">
        <v>38</v>
      </c>
      <c r="K50" s="507"/>
      <c r="L50" s="507"/>
      <c r="M50" s="507"/>
      <c r="P50" s="13"/>
      <c r="Q50" s="13"/>
      <c r="R50" s="13"/>
      <c r="S50" s="13"/>
      <c r="T50" s="13"/>
    </row>
    <row r="51" spans="2:20" x14ac:dyDescent="0.3">
      <c r="B51" s="490" t="e">
        <f>#REF!</f>
        <v>#REF!</v>
      </c>
      <c r="C51" s="490"/>
      <c r="D51" s="491" t="e">
        <f>#REF!</f>
        <v>#REF!</v>
      </c>
      <c r="E51" s="491"/>
      <c r="F51" s="491"/>
      <c r="G51" s="491"/>
      <c r="H51" s="491"/>
      <c r="I51" s="491"/>
      <c r="J51" s="492" t="e">
        <f>#REF!</f>
        <v>#REF!</v>
      </c>
      <c r="K51" s="492"/>
      <c r="L51" s="492"/>
      <c r="M51" s="492"/>
      <c r="P51" s="13"/>
      <c r="Q51" s="13"/>
      <c r="R51" s="13"/>
      <c r="S51" s="13"/>
      <c r="T51" s="13"/>
    </row>
    <row r="52" spans="2:20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13"/>
      <c r="Q52" s="13"/>
      <c r="R52" s="13"/>
      <c r="S52" s="13"/>
      <c r="T52" s="13"/>
    </row>
    <row r="53" spans="2:20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13"/>
      <c r="Q53" s="13"/>
      <c r="R53" s="13"/>
      <c r="S53" s="13"/>
      <c r="T53" s="13"/>
    </row>
    <row r="54" spans="2:20" ht="15" customHeight="1" x14ac:dyDescent="0.3">
      <c r="B54" s="1"/>
      <c r="C54" s="1"/>
      <c r="H54" s="4"/>
      <c r="I54" s="4"/>
      <c r="J54" s="1"/>
      <c r="K54" s="1"/>
      <c r="L54" s="1"/>
    </row>
    <row r="55" spans="2:20" ht="15" customHeight="1" x14ac:dyDescent="0.3">
      <c r="B55" s="1"/>
      <c r="C55" s="1"/>
      <c r="H55" s="4"/>
      <c r="I55" s="4"/>
      <c r="J55" s="1"/>
      <c r="K55" s="1"/>
      <c r="L55" s="1"/>
    </row>
    <row r="56" spans="2:20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20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20" x14ac:dyDescent="0.3">
      <c r="B63" s="1"/>
      <c r="C63" s="1"/>
      <c r="H63" s="1"/>
      <c r="I63" s="1"/>
      <c r="J63" s="1"/>
      <c r="K63" s="1"/>
      <c r="L63" s="1"/>
    </row>
    <row r="64" spans="2:20" x14ac:dyDescent="0.3">
      <c r="B64" s="1"/>
      <c r="C64" s="1"/>
      <c r="H64" s="1"/>
      <c r="I64" s="1"/>
      <c r="J64" s="1"/>
      <c r="K64" s="1"/>
      <c r="L64" s="1"/>
    </row>
    <row r="65" spans="1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0" x14ac:dyDescent="0.3">
      <c r="A66" s="493" t="s">
        <v>60</v>
      </c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3"/>
    </row>
    <row r="67" spans="1:20" x14ac:dyDescent="0.3">
      <c r="A67" s="494" t="s">
        <v>40</v>
      </c>
      <c r="B67" s="494"/>
      <c r="C67" s="494"/>
      <c r="D67" s="494"/>
      <c r="E67" s="494"/>
      <c r="F67" s="494"/>
      <c r="G67" s="494"/>
      <c r="H67" s="494"/>
      <c r="I67" s="494"/>
      <c r="J67" s="494"/>
      <c r="K67" s="494"/>
      <c r="L67" s="494"/>
      <c r="M67" s="494"/>
    </row>
    <row r="68" spans="1:20" s="6" customFormat="1" x14ac:dyDescent="0.3">
      <c r="A68" s="20"/>
      <c r="B68" s="1"/>
      <c r="C68" s="1"/>
      <c r="D68"/>
      <c r="E68"/>
      <c r="F68"/>
      <c r="G68"/>
      <c r="H68" s="1"/>
      <c r="I68" s="1"/>
      <c r="J68" s="1"/>
      <c r="K68" s="1"/>
      <c r="L68" s="1"/>
      <c r="N68"/>
      <c r="O68"/>
      <c r="P68"/>
      <c r="Q68"/>
      <c r="R68"/>
      <c r="S68"/>
      <c r="T68"/>
    </row>
    <row r="69" spans="1:20" s="6" customFormat="1" ht="14.4" customHeight="1" x14ac:dyDescent="0.3">
      <c r="A69" s="20"/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N69"/>
      <c r="O69"/>
      <c r="P69"/>
      <c r="Q69"/>
      <c r="R69"/>
      <c r="S69"/>
      <c r="T69"/>
    </row>
    <row r="70" spans="1:20" s="6" customFormat="1" x14ac:dyDescent="0.3">
      <c r="A70" s="20"/>
      <c r="B70" s="1"/>
      <c r="C70" s="1"/>
      <c r="D70" s="4"/>
      <c r="E70" s="4"/>
      <c r="F70" s="4"/>
      <c r="G70" s="4"/>
      <c r="H70" s="1"/>
      <c r="I70" s="1"/>
      <c r="J70" s="1"/>
      <c r="K70" s="1"/>
      <c r="L70" s="1"/>
      <c r="N70"/>
      <c r="O70"/>
      <c r="P70"/>
      <c r="Q70"/>
      <c r="R70"/>
      <c r="S70"/>
      <c r="T70"/>
    </row>
    <row r="71" spans="1:20" s="6" customFormat="1" x14ac:dyDescent="0.3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N71"/>
      <c r="O71"/>
      <c r="P71"/>
      <c r="Q71"/>
      <c r="R71"/>
      <c r="S71"/>
      <c r="T71"/>
    </row>
    <row r="72" spans="1:20" s="6" customFormat="1" x14ac:dyDescent="0.3">
      <c r="A72" s="20"/>
      <c r="B72" s="1"/>
      <c r="C72" s="1"/>
      <c r="D72" s="1"/>
      <c r="E72" s="4"/>
      <c r="F72" s="4"/>
      <c r="G72" s="4"/>
      <c r="H72" s="1"/>
      <c r="I72" s="1"/>
      <c r="J72" s="1"/>
      <c r="K72" s="1"/>
      <c r="L72" s="1"/>
      <c r="N72"/>
      <c r="O72"/>
      <c r="P72"/>
      <c r="Q72"/>
      <c r="R72"/>
      <c r="S72"/>
      <c r="T72"/>
    </row>
    <row r="73" spans="1:20" s="6" customFormat="1" x14ac:dyDescent="0.3">
      <c r="A73" s="20"/>
      <c r="B73" s="1"/>
      <c r="C73" s="1"/>
      <c r="D73" s="1"/>
      <c r="E73" s="4"/>
      <c r="F73" s="4"/>
      <c r="G73" s="4"/>
      <c r="H73" s="1"/>
      <c r="I73" s="1"/>
      <c r="J73" s="1"/>
      <c r="K73" s="1"/>
      <c r="L73" s="1"/>
      <c r="N73"/>
      <c r="O73"/>
      <c r="P73"/>
      <c r="Q73"/>
      <c r="R73"/>
      <c r="S73"/>
      <c r="T73"/>
    </row>
    <row r="74" spans="1:20" s="6" customFormat="1" x14ac:dyDescent="0.3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N74"/>
      <c r="O74"/>
      <c r="P74"/>
      <c r="Q74"/>
      <c r="R74"/>
      <c r="S74"/>
      <c r="T74"/>
    </row>
    <row r="75" spans="1:20" s="6" customFormat="1" x14ac:dyDescent="0.3">
      <c r="A75" s="2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N75"/>
      <c r="O75"/>
      <c r="P75"/>
      <c r="Q75"/>
      <c r="R75"/>
      <c r="S75"/>
      <c r="T75"/>
    </row>
    <row r="76" spans="1:20" s="6" customFormat="1" x14ac:dyDescent="0.3">
      <c r="A76" s="2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N76"/>
      <c r="O76"/>
      <c r="P76"/>
      <c r="Q76"/>
      <c r="R76"/>
      <c r="S76"/>
      <c r="T76"/>
    </row>
  </sheetData>
  <sheetProtection formatCells="0" formatRows="0" insertRows="0" insertHyperlinks="0" deleteRows="0" sort="0" autoFilter="0" pivotTables="0"/>
  <protectedRanges>
    <protectedRange sqref="A15:B15 K1:L1 A12:N12 A36:B38 N37:XFD39 A40:B44 A39 A23:XFD25 A9:B11 N36:O36 T36:XFD36 A17:B22 P17:XFD22 A14:N14 A13:C13 P9:XFD14 A27:XFD28 A26:N26 P26:XFD26 A30:XFD32 A29:N29 P29:XFD29" name="Editabil"/>
    <protectedRange sqref="E15" name="Editabil_2"/>
    <protectedRange sqref="C36:M38" name="Editabil_2_1"/>
    <protectedRange sqref="B39:M39" name="Editabil_1"/>
    <protectedRange sqref="D10:N10" name="Editabil_3_1"/>
    <protectedRange sqref="C11:N11" name="Editabil_4"/>
    <protectedRange sqref="S35:S36" name="Editabil_3_2"/>
    <protectedRange sqref="C18:O19 C17:N17" name="Editabil_5"/>
    <protectedRange sqref="C22:O22 D20:N20 D21:O21" name="Editabil_6"/>
    <protectedRange sqref="C20:C21" name="Editabil_9"/>
    <protectedRange sqref="L13 N13 D13:I13" name="Editabil_6_1"/>
    <protectedRange sqref="J13:K13" name="Editabil_1_3"/>
    <protectedRange sqref="C10" name="Editabil_3_4"/>
  </protectedRanges>
  <mergeCells count="103">
    <mergeCell ref="D1:H1"/>
    <mergeCell ref="K1:L1"/>
    <mergeCell ref="B2:C2"/>
    <mergeCell ref="D2:H2"/>
    <mergeCell ref="K2:L2"/>
    <mergeCell ref="C3:G3"/>
    <mergeCell ref="K3:L3"/>
    <mergeCell ref="A8:N8"/>
    <mergeCell ref="L9:N9"/>
    <mergeCell ref="L11:N11"/>
    <mergeCell ref="L12:N12"/>
    <mergeCell ref="L14:N14"/>
    <mergeCell ref="F15:I15"/>
    <mergeCell ref="L15:N15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L10:N10"/>
    <mergeCell ref="L13:N13"/>
    <mergeCell ref="A16:N16"/>
    <mergeCell ref="D17:D19"/>
    <mergeCell ref="E17:E19"/>
    <mergeCell ref="F17:F19"/>
    <mergeCell ref="G17:G19"/>
    <mergeCell ref="H17:H19"/>
    <mergeCell ref="I17:I19"/>
    <mergeCell ref="J17:J19"/>
    <mergeCell ref="K17:K19"/>
    <mergeCell ref="L17:N19"/>
    <mergeCell ref="A33:C34"/>
    <mergeCell ref="E33:E34"/>
    <mergeCell ref="J33:J34"/>
    <mergeCell ref="K33:K34"/>
    <mergeCell ref="J20:J22"/>
    <mergeCell ref="K20:K22"/>
    <mergeCell ref="L20:N22"/>
    <mergeCell ref="D23:D25"/>
    <mergeCell ref="E23:E25"/>
    <mergeCell ref="F23:F25"/>
    <mergeCell ref="G23:G25"/>
    <mergeCell ref="H23:H25"/>
    <mergeCell ref="I23:I25"/>
    <mergeCell ref="J23:J25"/>
    <mergeCell ref="D20:D22"/>
    <mergeCell ref="E20:E22"/>
    <mergeCell ref="F20:F22"/>
    <mergeCell ref="G20:G22"/>
    <mergeCell ref="H20:H22"/>
    <mergeCell ref="I20:I22"/>
    <mergeCell ref="K23:K25"/>
    <mergeCell ref="L23:N25"/>
    <mergeCell ref="M33:N33"/>
    <mergeCell ref="M34:N34"/>
    <mergeCell ref="L26:N28"/>
    <mergeCell ref="D29:D32"/>
    <mergeCell ref="E29:E32"/>
    <mergeCell ref="F29:F32"/>
    <mergeCell ref="G29:G32"/>
    <mergeCell ref="H29:H32"/>
    <mergeCell ref="I29:I32"/>
    <mergeCell ref="J29:J32"/>
    <mergeCell ref="K29:K32"/>
    <mergeCell ref="L29:N32"/>
    <mergeCell ref="D26:D28"/>
    <mergeCell ref="E26:E28"/>
    <mergeCell ref="F26:F28"/>
    <mergeCell ref="G26:G28"/>
    <mergeCell ref="H26:H28"/>
    <mergeCell ref="I26:I28"/>
    <mergeCell ref="J26:J28"/>
    <mergeCell ref="K26:K28"/>
    <mergeCell ref="L40:N40"/>
    <mergeCell ref="L41:N41"/>
    <mergeCell ref="F42:I42"/>
    <mergeCell ref="L42:N42"/>
    <mergeCell ref="L43:N43"/>
    <mergeCell ref="F44:I44"/>
    <mergeCell ref="L44:N44"/>
    <mergeCell ref="A35:N35"/>
    <mergeCell ref="L36:N36"/>
    <mergeCell ref="L37:N37"/>
    <mergeCell ref="L38:N38"/>
    <mergeCell ref="F39:I39"/>
    <mergeCell ref="L39:N39"/>
    <mergeCell ref="B51:C51"/>
    <mergeCell ref="D51:I51"/>
    <mergeCell ref="J51:M51"/>
    <mergeCell ref="A66:M66"/>
    <mergeCell ref="A67:M67"/>
    <mergeCell ref="L45:M45"/>
    <mergeCell ref="B46:B48"/>
    <mergeCell ref="D46:M46"/>
    <mergeCell ref="D47:M47"/>
    <mergeCell ref="D48:M48"/>
    <mergeCell ref="E50:F50"/>
    <mergeCell ref="J50:M50"/>
  </mergeCells>
  <conditionalFormatting sqref="D1:D7 D23 D26:D29 D33:D34">
    <cfRule type="cellIs" dxfId="98" priority="88" operator="equal">
      <formula>"DS"</formula>
    </cfRule>
  </conditionalFormatting>
  <conditionalFormatting sqref="D1:D7 D23 D26:D29">
    <cfRule type="cellIs" dxfId="97" priority="83" operator="equal">
      <formula>"SM"</formula>
    </cfRule>
    <cfRule type="cellIs" dxfId="96" priority="81" operator="equal">
      <formula>"D"</formula>
    </cfRule>
    <cfRule type="cellIs" dxfId="95" priority="80" operator="equal">
      <formula>"DJ"</formula>
    </cfRule>
    <cfRule type="cellIs" dxfId="94" priority="79" operator="equal">
      <formula>"DM"</formula>
    </cfRule>
    <cfRule type="cellIs" dxfId="93" priority="78" operator="equal">
      <formula>"DI"</formula>
    </cfRule>
    <cfRule type="cellIs" dxfId="92" priority="82" operator="equal">
      <formula>"SI"</formula>
    </cfRule>
    <cfRule type="cellIs" dxfId="91" priority="87" operator="equal">
      <formula>"F"</formula>
    </cfRule>
    <cfRule type="cellIs" dxfId="90" priority="86" operator="equal">
      <formula>"C"</formula>
    </cfRule>
    <cfRule type="cellIs" dxfId="89" priority="85" operator="equal">
      <formula>"S"</formula>
    </cfRule>
    <cfRule type="cellIs" dxfId="88" priority="84" operator="equal">
      <formula>"SJ"</formula>
    </cfRule>
  </conditionalFormatting>
  <conditionalFormatting sqref="D9:D15">
    <cfRule type="cellIs" dxfId="87" priority="1" operator="equal">
      <formula>"DI"</formula>
    </cfRule>
    <cfRule type="cellIs" dxfId="86" priority="2" operator="equal">
      <formula>"DM"</formula>
    </cfRule>
    <cfRule type="cellIs" dxfId="85" priority="3" operator="equal">
      <formula>"DJ"</formula>
    </cfRule>
    <cfRule type="cellIs" dxfId="84" priority="4" operator="equal">
      <formula>"D"</formula>
    </cfRule>
    <cfRule type="cellIs" dxfId="83" priority="5" operator="equal">
      <formula>"SI"</formula>
    </cfRule>
    <cfRule type="cellIs" dxfId="82" priority="6" operator="equal">
      <formula>"SM"</formula>
    </cfRule>
    <cfRule type="cellIs" dxfId="81" priority="8" operator="equal">
      <formula>"S"</formula>
    </cfRule>
    <cfRule type="cellIs" dxfId="80" priority="9" operator="equal">
      <formula>"C"</formula>
    </cfRule>
    <cfRule type="cellIs" dxfId="79" priority="10" operator="equal">
      <formula>"F"</formula>
    </cfRule>
    <cfRule type="cellIs" dxfId="78" priority="11" operator="equal">
      <formula>"DS"</formula>
    </cfRule>
    <cfRule type="cellIs" dxfId="77" priority="7" operator="equal">
      <formula>"SJ"</formula>
    </cfRule>
  </conditionalFormatting>
  <conditionalFormatting sqref="D17">
    <cfRule type="cellIs" dxfId="76" priority="29" operator="equal">
      <formula>"SJ"</formula>
    </cfRule>
    <cfRule type="cellIs" dxfId="75" priority="30" operator="equal">
      <formula>"S"</formula>
    </cfRule>
    <cfRule type="cellIs" dxfId="74" priority="31" operator="equal">
      <formula>"C"</formula>
    </cfRule>
    <cfRule type="cellIs" dxfId="73" priority="32" operator="equal">
      <formula>"F"</formula>
    </cfRule>
    <cfRule type="cellIs" dxfId="72" priority="33" operator="equal">
      <formula>"DS"</formula>
    </cfRule>
    <cfRule type="cellIs" dxfId="71" priority="27" operator="equal">
      <formula>"SI"</formula>
    </cfRule>
    <cfRule type="cellIs" dxfId="70" priority="26" operator="equal">
      <formula>"D"</formula>
    </cfRule>
    <cfRule type="cellIs" dxfId="69" priority="25" operator="equal">
      <formula>"DJ"</formula>
    </cfRule>
    <cfRule type="cellIs" dxfId="68" priority="24" operator="equal">
      <formula>"DM"</formula>
    </cfRule>
    <cfRule type="cellIs" dxfId="67" priority="23" operator="equal">
      <formula>"DI"</formula>
    </cfRule>
    <cfRule type="cellIs" dxfId="66" priority="28" operator="equal">
      <formula>"SM"</formula>
    </cfRule>
  </conditionalFormatting>
  <conditionalFormatting sqref="D20">
    <cfRule type="cellIs" dxfId="65" priority="12" operator="equal">
      <formula>"DI"</formula>
    </cfRule>
    <cfRule type="cellIs" dxfId="64" priority="13" operator="equal">
      <formula>"DM"</formula>
    </cfRule>
    <cfRule type="cellIs" dxfId="63" priority="14" operator="equal">
      <formula>"DJ"</formula>
    </cfRule>
    <cfRule type="cellIs" dxfId="62" priority="15" operator="equal">
      <formula>"D"</formula>
    </cfRule>
    <cfRule type="cellIs" dxfId="61" priority="16" operator="equal">
      <formula>"SI"</formula>
    </cfRule>
    <cfRule type="cellIs" dxfId="60" priority="17" operator="equal">
      <formula>"SM"</formula>
    </cfRule>
    <cfRule type="cellIs" dxfId="59" priority="22" operator="equal">
      <formula>"DS"</formula>
    </cfRule>
    <cfRule type="cellIs" dxfId="58" priority="21" operator="equal">
      <formula>"F"</formula>
    </cfRule>
    <cfRule type="cellIs" dxfId="57" priority="20" operator="equal">
      <formula>"C"</formula>
    </cfRule>
    <cfRule type="cellIs" dxfId="56" priority="19" operator="equal">
      <formula>"S"</formula>
    </cfRule>
    <cfRule type="cellIs" dxfId="55" priority="18" operator="equal">
      <formula>"SJ"</formula>
    </cfRule>
  </conditionalFormatting>
  <conditionalFormatting sqref="D33:D34 D36:D65">
    <cfRule type="cellIs" dxfId="54" priority="69" operator="equal">
      <formula>"DJ"</formula>
    </cfRule>
    <cfRule type="cellIs" dxfId="53" priority="70" operator="equal">
      <formula>"D"</formula>
    </cfRule>
    <cfRule type="cellIs" dxfId="52" priority="71" operator="equal">
      <formula>"SI"</formula>
    </cfRule>
    <cfRule type="cellIs" dxfId="51" priority="72" operator="equal">
      <formula>"SM"</formula>
    </cfRule>
    <cfRule type="cellIs" dxfId="50" priority="73" operator="equal">
      <formula>"SJ"</formula>
    </cfRule>
    <cfRule type="cellIs" dxfId="49" priority="74" operator="equal">
      <formula>"S"</formula>
    </cfRule>
    <cfRule type="cellIs" dxfId="48" priority="75" operator="equal">
      <formula>"C"</formula>
    </cfRule>
    <cfRule type="cellIs" dxfId="47" priority="67" operator="equal">
      <formula>"DI"</formula>
    </cfRule>
    <cfRule type="cellIs" dxfId="46" priority="68" operator="equal">
      <formula>"DM"</formula>
    </cfRule>
    <cfRule type="cellIs" dxfId="45" priority="76" operator="equal">
      <formula>"F"</formula>
    </cfRule>
  </conditionalFormatting>
  <conditionalFormatting sqref="D39:D65">
    <cfRule type="cellIs" dxfId="44" priority="77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52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EAB1-0AC8-4BA4-A65B-FDE12FDF7646}">
  <dimension ref="A1:T75"/>
  <sheetViews>
    <sheetView zoomScale="90" zoomScaleNormal="90" zoomScaleSheetLayoutView="70" workbookViewId="0">
      <selection activeCell="R8" sqref="R8"/>
    </sheetView>
  </sheetViews>
  <sheetFormatPr defaultRowHeight="14.4" x14ac:dyDescent="0.3"/>
  <cols>
    <col min="1" max="1" width="4.6640625" style="20" customWidth="1"/>
    <col min="2" max="2" width="19.44140625" customWidth="1"/>
    <col min="3" max="3" width="49.8867187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0.4414062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490" t="e">
        <f>#REF!</f>
        <v>#REF!</v>
      </c>
      <c r="L2" s="490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925" t="s">
        <v>48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926"/>
      <c r="B7" s="587"/>
      <c r="C7" s="587"/>
      <c r="D7" s="587"/>
      <c r="E7" s="589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78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64" customFormat="1" ht="15" customHeight="1" x14ac:dyDescent="0.3">
      <c r="A9" s="332">
        <v>1</v>
      </c>
      <c r="B9" s="300" t="s">
        <v>182</v>
      </c>
      <c r="C9" s="107" t="s">
        <v>86</v>
      </c>
      <c r="D9" s="299" t="s">
        <v>16</v>
      </c>
      <c r="E9" s="299">
        <v>3</v>
      </c>
      <c r="F9" s="300">
        <v>2</v>
      </c>
      <c r="G9" s="300">
        <v>1</v>
      </c>
      <c r="H9" s="300"/>
      <c r="I9" s="300"/>
      <c r="J9" s="300">
        <f t="shared" ref="J9:J14" si="0">SUM(F9:I9)*14</f>
        <v>42</v>
      </c>
      <c r="K9" s="300">
        <f>E9*25-J9</f>
        <v>33</v>
      </c>
      <c r="L9" s="840" t="s">
        <v>23</v>
      </c>
      <c r="M9" s="841"/>
      <c r="N9" s="842"/>
      <c r="O9" s="228">
        <f t="shared" ref="O9:O14" si="1">SUM(F9:I9)</f>
        <v>3</v>
      </c>
      <c r="P9" s="228"/>
      <c r="Q9" s="228"/>
      <c r="R9" s="228"/>
      <c r="S9" s="228"/>
      <c r="T9" s="228"/>
    </row>
    <row r="10" spans="1:20" s="164" customFormat="1" ht="15" customHeight="1" x14ac:dyDescent="0.3">
      <c r="A10" s="332"/>
      <c r="B10" s="300"/>
      <c r="C10" s="99" t="s">
        <v>360</v>
      </c>
      <c r="D10" s="132" t="s">
        <v>16</v>
      </c>
      <c r="E10" s="132">
        <v>3</v>
      </c>
      <c r="F10" s="263">
        <v>1</v>
      </c>
      <c r="G10" s="263">
        <v>1</v>
      </c>
      <c r="H10" s="263"/>
      <c r="I10" s="264"/>
      <c r="J10" s="330">
        <f t="shared" si="0"/>
        <v>28</v>
      </c>
      <c r="K10" s="330">
        <f>E10*25-J10</f>
        <v>47</v>
      </c>
      <c r="L10" s="604" t="s">
        <v>23</v>
      </c>
      <c r="M10" s="605"/>
      <c r="N10" s="606"/>
      <c r="O10" s="228">
        <f t="shared" si="1"/>
        <v>2</v>
      </c>
      <c r="P10" s="228"/>
      <c r="Q10" s="228"/>
      <c r="R10" s="228"/>
      <c r="S10" s="228"/>
      <c r="T10" s="228"/>
    </row>
    <row r="11" spans="1:20" s="164" customFormat="1" ht="32.4" customHeight="1" x14ac:dyDescent="0.3">
      <c r="A11" s="333">
        <v>2</v>
      </c>
      <c r="B11" s="300" t="s">
        <v>183</v>
      </c>
      <c r="C11" s="124" t="s">
        <v>336</v>
      </c>
      <c r="D11" s="95" t="s">
        <v>16</v>
      </c>
      <c r="E11" s="95">
        <v>4</v>
      </c>
      <c r="F11" s="96"/>
      <c r="G11" s="97">
        <v>3</v>
      </c>
      <c r="H11" s="97"/>
      <c r="I11" s="97"/>
      <c r="J11" s="97">
        <f t="shared" si="0"/>
        <v>42</v>
      </c>
      <c r="K11" s="97">
        <f>E11*25-J11</f>
        <v>58</v>
      </c>
      <c r="L11" s="840" t="s">
        <v>23</v>
      </c>
      <c r="M11" s="841"/>
      <c r="N11" s="842"/>
      <c r="O11" s="228">
        <f t="shared" si="1"/>
        <v>3</v>
      </c>
      <c r="P11" s="228"/>
      <c r="Q11" s="228"/>
      <c r="R11" s="228"/>
      <c r="S11" s="228"/>
      <c r="T11" s="228"/>
    </row>
    <row r="12" spans="1:20" s="197" customFormat="1" ht="21" customHeight="1" x14ac:dyDescent="0.3">
      <c r="A12" s="344">
        <v>3</v>
      </c>
      <c r="B12" s="309" t="s">
        <v>184</v>
      </c>
      <c r="C12" s="345" t="s">
        <v>290</v>
      </c>
      <c r="D12" s="313" t="s">
        <v>16</v>
      </c>
      <c r="E12" s="313">
        <v>3</v>
      </c>
      <c r="F12" s="315">
        <v>2</v>
      </c>
      <c r="G12" s="315">
        <v>1</v>
      </c>
      <c r="H12" s="315"/>
      <c r="I12" s="315"/>
      <c r="J12" s="315">
        <f t="shared" si="0"/>
        <v>42</v>
      </c>
      <c r="K12" s="315">
        <f>E12*25-J12</f>
        <v>33</v>
      </c>
      <c r="L12" s="844" t="s">
        <v>23</v>
      </c>
      <c r="M12" s="845"/>
      <c r="N12" s="846"/>
      <c r="O12" s="253">
        <f t="shared" si="1"/>
        <v>3</v>
      </c>
      <c r="P12" s="253"/>
      <c r="Q12" s="253"/>
      <c r="R12" s="253"/>
      <c r="S12" s="253"/>
      <c r="T12" s="253"/>
    </row>
    <row r="13" spans="1:20" s="197" customFormat="1" ht="21" customHeight="1" x14ac:dyDescent="0.3">
      <c r="A13" s="344"/>
      <c r="B13" s="309"/>
      <c r="C13" s="345" t="s">
        <v>309</v>
      </c>
      <c r="D13" s="313" t="s">
        <v>16</v>
      </c>
      <c r="E13" s="321">
        <v>3</v>
      </c>
      <c r="F13" s="305">
        <v>1</v>
      </c>
      <c r="G13" s="305">
        <v>1</v>
      </c>
      <c r="H13" s="305"/>
      <c r="I13" s="306"/>
      <c r="J13" s="315">
        <f t="shared" si="0"/>
        <v>28</v>
      </c>
      <c r="K13" s="315">
        <f>E13*25-J13</f>
        <v>47</v>
      </c>
      <c r="L13" s="844" t="s">
        <v>23</v>
      </c>
      <c r="M13" s="845"/>
      <c r="N13" s="846"/>
      <c r="O13" s="253">
        <f t="shared" si="1"/>
        <v>2</v>
      </c>
      <c r="P13" s="253"/>
      <c r="Q13" s="253"/>
      <c r="R13" s="253"/>
      <c r="S13" s="253"/>
      <c r="T13" s="253"/>
    </row>
    <row r="14" spans="1:20" s="197" customFormat="1" ht="28.8" x14ac:dyDescent="0.3">
      <c r="A14" s="344">
        <v>4</v>
      </c>
      <c r="B14" s="309" t="s">
        <v>185</v>
      </c>
      <c r="C14" s="345" t="s">
        <v>291</v>
      </c>
      <c r="D14" s="313" t="s">
        <v>16</v>
      </c>
      <c r="E14" s="313">
        <v>4</v>
      </c>
      <c r="F14" s="314"/>
      <c r="G14" s="315">
        <v>3</v>
      </c>
      <c r="H14" s="315"/>
      <c r="I14" s="315"/>
      <c r="J14" s="315">
        <f t="shared" si="0"/>
        <v>42</v>
      </c>
      <c r="K14" s="315">
        <f t="shared" ref="K14" si="2">E14*25-J14</f>
        <v>58</v>
      </c>
      <c r="L14" s="844" t="s">
        <v>23</v>
      </c>
      <c r="M14" s="845"/>
      <c r="N14" s="846"/>
      <c r="O14" s="253">
        <f t="shared" si="1"/>
        <v>3</v>
      </c>
      <c r="P14" s="253"/>
      <c r="Q14" s="253"/>
      <c r="R14" s="253"/>
      <c r="S14" s="253"/>
      <c r="T14" s="253"/>
    </row>
    <row r="15" spans="1:20" ht="15" customHeight="1" thickBot="1" x14ac:dyDescent="0.35">
      <c r="A15" s="65">
        <v>5</v>
      </c>
      <c r="B15" s="43" t="s">
        <v>186</v>
      </c>
      <c r="C15" s="170" t="s">
        <v>87</v>
      </c>
      <c r="D15" s="60" t="s">
        <v>22</v>
      </c>
      <c r="E15" s="60">
        <v>2</v>
      </c>
      <c r="F15" s="924" t="s">
        <v>88</v>
      </c>
      <c r="G15" s="885"/>
      <c r="H15" s="885"/>
      <c r="I15" s="886"/>
      <c r="J15" s="48"/>
      <c r="K15" s="48"/>
      <c r="L15" s="715" t="s">
        <v>24</v>
      </c>
      <c r="M15" s="716"/>
      <c r="N15" s="717"/>
      <c r="P15" s="13"/>
      <c r="Q15" s="13"/>
      <c r="R15" s="13"/>
      <c r="S15" s="13"/>
      <c r="T15" s="13"/>
    </row>
    <row r="16" spans="1:20" ht="14.4" customHeight="1" thickBot="1" x14ac:dyDescent="0.35">
      <c r="A16" s="835" t="s">
        <v>58</v>
      </c>
      <c r="B16" s="837"/>
      <c r="C16" s="837"/>
      <c r="D16" s="837"/>
      <c r="E16" s="837"/>
      <c r="F16" s="837"/>
      <c r="G16" s="837"/>
      <c r="H16" s="837"/>
      <c r="I16" s="837"/>
      <c r="J16" s="837"/>
      <c r="K16" s="837"/>
      <c r="L16" s="838"/>
      <c r="M16" s="838"/>
      <c r="N16" s="839"/>
      <c r="P16" s="13"/>
      <c r="Q16" s="13"/>
      <c r="R16" s="13"/>
      <c r="S16" s="13"/>
      <c r="T16" s="13"/>
    </row>
    <row r="17" spans="1:20" s="164" customFormat="1" ht="15" customHeight="1" x14ac:dyDescent="0.3">
      <c r="A17" s="332">
        <v>6</v>
      </c>
      <c r="B17" s="300" t="s">
        <v>187</v>
      </c>
      <c r="C17" s="107" t="s">
        <v>90</v>
      </c>
      <c r="D17" s="825" t="s">
        <v>16</v>
      </c>
      <c r="E17" s="825">
        <v>2</v>
      </c>
      <c r="F17" s="929">
        <v>1</v>
      </c>
      <c r="G17" s="795">
        <v>1</v>
      </c>
      <c r="H17" s="795"/>
      <c r="I17" s="795"/>
      <c r="J17" s="795">
        <f>SUM(F17:I17)*14</f>
        <v>28</v>
      </c>
      <c r="K17" s="795">
        <f t="shared" ref="K17:K26" si="3">E17*25-J17</f>
        <v>22</v>
      </c>
      <c r="L17" s="797" t="s">
        <v>23</v>
      </c>
      <c r="M17" s="798"/>
      <c r="N17" s="799"/>
      <c r="O17" s="228">
        <f t="shared" ref="O17" si="4">SUM(F17:I17)</f>
        <v>2</v>
      </c>
      <c r="P17" s="228"/>
      <c r="Q17" s="228"/>
      <c r="R17" s="228"/>
      <c r="S17" s="228"/>
      <c r="T17" s="228"/>
    </row>
    <row r="18" spans="1:20" s="164" customFormat="1" ht="15" customHeight="1" thickBot="1" x14ac:dyDescent="0.35">
      <c r="A18" s="333">
        <v>7</v>
      </c>
      <c r="B18" s="300" t="s">
        <v>188</v>
      </c>
      <c r="C18" s="331" t="s">
        <v>89</v>
      </c>
      <c r="D18" s="825"/>
      <c r="E18" s="825"/>
      <c r="F18" s="929"/>
      <c r="G18" s="795"/>
      <c r="H18" s="795"/>
      <c r="I18" s="795"/>
      <c r="J18" s="795"/>
      <c r="K18" s="795"/>
      <c r="L18" s="800"/>
      <c r="M18" s="801"/>
      <c r="N18" s="802"/>
      <c r="P18" s="228"/>
      <c r="Q18" s="228"/>
      <c r="R18" s="228"/>
      <c r="S18" s="228"/>
      <c r="T18" s="228"/>
    </row>
    <row r="19" spans="1:20" s="164" customFormat="1" ht="15" hidden="1" customHeight="1" thickBot="1" x14ac:dyDescent="0.35">
      <c r="A19" s="342">
        <v>8</v>
      </c>
      <c r="B19" s="300" t="s">
        <v>189</v>
      </c>
      <c r="C19" s="98"/>
      <c r="D19" s="908"/>
      <c r="E19" s="908"/>
      <c r="F19" s="930"/>
      <c r="G19" s="931"/>
      <c r="H19" s="931"/>
      <c r="I19" s="931"/>
      <c r="J19" s="931"/>
      <c r="K19" s="931"/>
      <c r="L19" s="803"/>
      <c r="M19" s="804"/>
      <c r="N19" s="805"/>
      <c r="P19" s="228"/>
      <c r="Q19" s="228"/>
      <c r="R19" s="228"/>
      <c r="S19" s="228"/>
      <c r="T19" s="228"/>
    </row>
    <row r="20" spans="1:20" s="164" customFormat="1" ht="15" customHeight="1" x14ac:dyDescent="0.3">
      <c r="A20" s="343">
        <v>9</v>
      </c>
      <c r="B20" s="300" t="s">
        <v>190</v>
      </c>
      <c r="C20" s="124" t="s">
        <v>92</v>
      </c>
      <c r="D20" s="890" t="s">
        <v>16</v>
      </c>
      <c r="E20" s="824">
        <v>2</v>
      </c>
      <c r="F20" s="794">
        <v>1</v>
      </c>
      <c r="G20" s="794">
        <v>1</v>
      </c>
      <c r="H20" s="794"/>
      <c r="I20" s="794"/>
      <c r="J20" s="794">
        <f>SUM(F20:I20)*14</f>
        <v>28</v>
      </c>
      <c r="K20" s="794">
        <f t="shared" si="3"/>
        <v>22</v>
      </c>
      <c r="L20" s="797" t="s">
        <v>24</v>
      </c>
      <c r="M20" s="798"/>
      <c r="N20" s="799"/>
      <c r="O20" s="228">
        <f t="shared" ref="O20" si="5">SUM(F20:I20)</f>
        <v>2</v>
      </c>
      <c r="P20" s="228"/>
      <c r="Q20" s="228"/>
      <c r="R20" s="228"/>
      <c r="S20" s="228"/>
      <c r="T20" s="228"/>
    </row>
    <row r="21" spans="1:20" s="164" customFormat="1" ht="15" customHeight="1" thickBot="1" x14ac:dyDescent="0.35">
      <c r="A21" s="342">
        <v>10</v>
      </c>
      <c r="B21" s="300" t="s">
        <v>191</v>
      </c>
      <c r="C21" s="105" t="s">
        <v>91</v>
      </c>
      <c r="D21" s="891"/>
      <c r="E21" s="825"/>
      <c r="F21" s="795"/>
      <c r="G21" s="795"/>
      <c r="H21" s="795"/>
      <c r="I21" s="795"/>
      <c r="J21" s="795"/>
      <c r="K21" s="795"/>
      <c r="L21" s="800"/>
      <c r="M21" s="801"/>
      <c r="N21" s="802"/>
      <c r="P21" s="228"/>
      <c r="Q21" s="228"/>
      <c r="R21" s="228"/>
      <c r="S21" s="228"/>
      <c r="T21" s="228"/>
    </row>
    <row r="22" spans="1:20" ht="15" hidden="1" customHeight="1" thickBot="1" x14ac:dyDescent="0.35">
      <c r="A22" s="70">
        <v>11</v>
      </c>
      <c r="B22" s="43" t="s">
        <v>192</v>
      </c>
      <c r="C22" s="89"/>
      <c r="D22" s="912"/>
      <c r="E22" s="826"/>
      <c r="F22" s="796"/>
      <c r="G22" s="796"/>
      <c r="H22" s="796"/>
      <c r="I22" s="796"/>
      <c r="J22" s="796"/>
      <c r="K22" s="796"/>
      <c r="L22" s="803"/>
      <c r="M22" s="804"/>
      <c r="N22" s="805"/>
      <c r="P22" s="13"/>
      <c r="Q22" s="13"/>
      <c r="R22" s="13"/>
      <c r="S22" s="13"/>
      <c r="T22" s="13"/>
    </row>
    <row r="23" spans="1:20" ht="15" hidden="1" customHeight="1" x14ac:dyDescent="0.3">
      <c r="A23" s="39">
        <v>12</v>
      </c>
      <c r="B23" s="43" t="s">
        <v>193</v>
      </c>
      <c r="C23" s="93"/>
      <c r="D23" s="890" t="s">
        <v>16</v>
      </c>
      <c r="E23" s="892"/>
      <c r="F23" s="893"/>
      <c r="G23" s="894"/>
      <c r="H23" s="894"/>
      <c r="I23" s="894"/>
      <c r="J23" s="894">
        <f>SUM(F23:I23)*12</f>
        <v>0</v>
      </c>
      <c r="K23" s="894">
        <f t="shared" si="3"/>
        <v>0</v>
      </c>
      <c r="L23" s="884"/>
      <c r="M23" s="885"/>
      <c r="N23" s="886"/>
      <c r="P23" s="13"/>
      <c r="Q23" s="13"/>
      <c r="R23" s="13"/>
      <c r="S23" s="13"/>
      <c r="T23" s="13"/>
    </row>
    <row r="24" spans="1:20" ht="15" hidden="1" thickBot="1" x14ac:dyDescent="0.35">
      <c r="A24" s="70">
        <v>13</v>
      </c>
      <c r="B24" s="43" t="s">
        <v>194</v>
      </c>
      <c r="C24" s="94"/>
      <c r="D24" s="891"/>
      <c r="E24" s="891"/>
      <c r="F24" s="889"/>
      <c r="G24" s="895"/>
      <c r="H24" s="895"/>
      <c r="I24" s="895"/>
      <c r="J24" s="895"/>
      <c r="K24" s="895"/>
      <c r="L24" s="887"/>
      <c r="M24" s="888"/>
      <c r="N24" s="889"/>
      <c r="P24" s="13"/>
      <c r="Q24" s="13"/>
      <c r="R24" s="13"/>
      <c r="S24" s="13"/>
      <c r="T24" s="13"/>
    </row>
    <row r="25" spans="1:20" ht="15" hidden="1" thickBot="1" x14ac:dyDescent="0.35">
      <c r="A25" s="70">
        <v>14</v>
      </c>
      <c r="B25" s="43" t="s">
        <v>195</v>
      </c>
      <c r="C25" s="90"/>
      <c r="D25" s="912"/>
      <c r="E25" s="913"/>
      <c r="F25" s="719"/>
      <c r="G25" s="914"/>
      <c r="H25" s="914"/>
      <c r="I25" s="914"/>
      <c r="J25" s="914"/>
      <c r="K25" s="914"/>
      <c r="L25" s="712"/>
      <c r="M25" s="713"/>
      <c r="N25" s="714"/>
      <c r="P25" s="13"/>
      <c r="Q25" s="13"/>
      <c r="R25" s="13"/>
      <c r="S25" s="13"/>
      <c r="T25" s="13"/>
    </row>
    <row r="26" spans="1:20" s="197" customFormat="1" ht="29.4" customHeight="1" x14ac:dyDescent="0.3">
      <c r="A26" s="346">
        <v>15</v>
      </c>
      <c r="B26" s="309" t="s">
        <v>196</v>
      </c>
      <c r="C26" s="347" t="s">
        <v>343</v>
      </c>
      <c r="D26" s="853" t="s">
        <v>16</v>
      </c>
      <c r="E26" s="853">
        <v>2</v>
      </c>
      <c r="F26" s="859">
        <v>1</v>
      </c>
      <c r="G26" s="859">
        <v>1</v>
      </c>
      <c r="H26" s="859"/>
      <c r="I26" s="859"/>
      <c r="J26" s="859">
        <f>SUM(F26:I26)*14</f>
        <v>28</v>
      </c>
      <c r="K26" s="859">
        <f t="shared" si="3"/>
        <v>22</v>
      </c>
      <c r="L26" s="862" t="s">
        <v>23</v>
      </c>
      <c r="M26" s="863"/>
      <c r="N26" s="864"/>
      <c r="O26" s="253">
        <f t="shared" ref="O26" si="6">SUM(F26:I26)</f>
        <v>2</v>
      </c>
      <c r="P26" s="253"/>
      <c r="Q26" s="253"/>
      <c r="R26" s="253"/>
      <c r="S26" s="253"/>
      <c r="T26" s="253"/>
    </row>
    <row r="27" spans="1:20" s="197" customFormat="1" ht="21.6" customHeight="1" thickBot="1" x14ac:dyDescent="0.35">
      <c r="A27" s="348">
        <v>16</v>
      </c>
      <c r="B27" s="309" t="s">
        <v>197</v>
      </c>
      <c r="C27" s="349" t="s">
        <v>344</v>
      </c>
      <c r="D27" s="854"/>
      <c r="E27" s="854"/>
      <c r="F27" s="860"/>
      <c r="G27" s="860"/>
      <c r="H27" s="860"/>
      <c r="I27" s="860"/>
      <c r="J27" s="860"/>
      <c r="K27" s="860"/>
      <c r="L27" s="865"/>
      <c r="M27" s="866"/>
      <c r="N27" s="857"/>
      <c r="P27" s="253"/>
      <c r="Q27" s="253"/>
      <c r="R27" s="253"/>
      <c r="S27" s="253"/>
      <c r="T27" s="253"/>
    </row>
    <row r="28" spans="1:20" s="197" customFormat="1" ht="34.799999999999997" hidden="1" customHeight="1" thickBot="1" x14ac:dyDescent="0.35">
      <c r="A28" s="348">
        <v>17</v>
      </c>
      <c r="B28" s="309" t="s">
        <v>198</v>
      </c>
      <c r="C28" s="350"/>
      <c r="D28" s="855"/>
      <c r="E28" s="855"/>
      <c r="F28" s="861"/>
      <c r="G28" s="861"/>
      <c r="H28" s="861"/>
      <c r="I28" s="861"/>
      <c r="J28" s="861"/>
      <c r="K28" s="861"/>
      <c r="L28" s="867"/>
      <c r="M28" s="868"/>
      <c r="N28" s="869"/>
      <c r="P28" s="253"/>
      <c r="Q28" s="253"/>
      <c r="R28" s="253"/>
      <c r="S28" s="253"/>
      <c r="T28" s="253"/>
    </row>
    <row r="29" spans="1:20" s="197" customFormat="1" ht="16.8" customHeight="1" x14ac:dyDescent="0.3">
      <c r="A29" s="346">
        <v>18</v>
      </c>
      <c r="B29" s="309" t="s">
        <v>199</v>
      </c>
      <c r="C29" s="347" t="s">
        <v>355</v>
      </c>
      <c r="D29" s="890" t="s">
        <v>16</v>
      </c>
      <c r="E29" s="853">
        <v>2</v>
      </c>
      <c r="F29" s="856">
        <v>1</v>
      </c>
      <c r="G29" s="859">
        <v>1</v>
      </c>
      <c r="H29" s="859"/>
      <c r="I29" s="859"/>
      <c r="J29" s="859">
        <f>SUM(F29:I29)*14</f>
        <v>28</v>
      </c>
      <c r="K29" s="859">
        <f t="shared" ref="K29" si="7">E29*25-J29</f>
        <v>22</v>
      </c>
      <c r="L29" s="862" t="s">
        <v>24</v>
      </c>
      <c r="M29" s="863"/>
      <c r="N29" s="864"/>
      <c r="O29" s="253">
        <f t="shared" ref="O29" si="8">SUM(F29:I29)</f>
        <v>2</v>
      </c>
      <c r="P29" s="253"/>
      <c r="Q29" s="253"/>
      <c r="R29" s="253"/>
      <c r="S29" s="253"/>
      <c r="T29" s="253"/>
    </row>
    <row r="30" spans="1:20" s="197" customFormat="1" ht="20.399999999999999" customHeight="1" thickBot="1" x14ac:dyDescent="0.35">
      <c r="A30" s="348">
        <v>19</v>
      </c>
      <c r="B30" s="309" t="s">
        <v>200</v>
      </c>
      <c r="C30" s="351" t="s">
        <v>345</v>
      </c>
      <c r="D30" s="891"/>
      <c r="E30" s="854"/>
      <c r="F30" s="857"/>
      <c r="G30" s="860"/>
      <c r="H30" s="860"/>
      <c r="I30" s="860"/>
      <c r="J30" s="860"/>
      <c r="K30" s="860"/>
      <c r="L30" s="865"/>
      <c r="M30" s="866"/>
      <c r="N30" s="857"/>
      <c r="P30" s="253"/>
      <c r="Q30" s="253"/>
      <c r="R30" s="253"/>
      <c r="S30" s="253"/>
      <c r="T30" s="253"/>
    </row>
    <row r="31" spans="1:20" ht="26.4" hidden="1" customHeight="1" thickBot="1" x14ac:dyDescent="0.35">
      <c r="A31" s="70">
        <v>20</v>
      </c>
      <c r="B31" s="43" t="s">
        <v>201</v>
      </c>
      <c r="C31" s="69"/>
      <c r="D31" s="912"/>
      <c r="E31" s="855"/>
      <c r="F31" s="858"/>
      <c r="G31" s="861"/>
      <c r="H31" s="861"/>
      <c r="I31" s="861"/>
      <c r="J31" s="861"/>
      <c r="K31" s="861"/>
      <c r="L31" s="867"/>
      <c r="M31" s="868"/>
      <c r="N31" s="869"/>
      <c r="P31" s="13"/>
      <c r="Q31" s="13"/>
      <c r="R31" s="13"/>
      <c r="S31" s="13"/>
      <c r="T31" s="13"/>
    </row>
    <row r="32" spans="1:20" ht="15" customHeight="1" x14ac:dyDescent="0.3">
      <c r="A32" s="896" t="s">
        <v>25</v>
      </c>
      <c r="B32" s="499"/>
      <c r="C32" s="500"/>
      <c r="D32" s="72" t="s">
        <v>26</v>
      </c>
      <c r="E32" s="721">
        <f>SUM(E9:E29)</f>
        <v>30</v>
      </c>
      <c r="F32" s="45">
        <f>SUM(F9:F31)</f>
        <v>10</v>
      </c>
      <c r="G32" s="44">
        <f>SUM(G9:G31)</f>
        <v>14</v>
      </c>
      <c r="H32" s="44">
        <f>SUM(H9:H28)</f>
        <v>0</v>
      </c>
      <c r="I32" s="44">
        <f>SUM(I9:I28)</f>
        <v>0</v>
      </c>
      <c r="J32" s="723">
        <f>SUM(J9:J31)</f>
        <v>336</v>
      </c>
      <c r="K32" s="723">
        <f>SUM(K9:K31)</f>
        <v>364</v>
      </c>
      <c r="L32" s="55" t="s">
        <v>27</v>
      </c>
      <c r="M32" s="919" t="s">
        <v>28</v>
      </c>
      <c r="N32" s="920"/>
      <c r="P32" s="13"/>
      <c r="Q32" s="13"/>
      <c r="R32" s="13"/>
      <c r="S32" s="13"/>
      <c r="T32" s="13"/>
    </row>
    <row r="33" spans="1:20" ht="15" customHeight="1" thickBot="1" x14ac:dyDescent="0.35">
      <c r="A33" s="897"/>
      <c r="B33" s="724"/>
      <c r="C33" s="898"/>
      <c r="D33" s="80" t="s">
        <v>29</v>
      </c>
      <c r="E33" s="722"/>
      <c r="F33" s="46">
        <f>COUNT(F9:F29)</f>
        <v>8</v>
      </c>
      <c r="G33" s="47">
        <f>COUNT(G9:G29)</f>
        <v>10</v>
      </c>
      <c r="H33" s="47">
        <f>COUNT(H9:H29)</f>
        <v>0</v>
      </c>
      <c r="I33" s="47">
        <f>COUNT(I9:I28)</f>
        <v>0</v>
      </c>
      <c r="J33" s="724"/>
      <c r="K33" s="724"/>
      <c r="L33" s="48">
        <f>COUNTIF(L1:L32,"=E")</f>
        <v>8</v>
      </c>
      <c r="M33" s="727">
        <f>COUNTIF(L1:L32,"=V")</f>
        <v>3</v>
      </c>
      <c r="N33" s="750"/>
      <c r="P33" s="13"/>
      <c r="Q33" s="13"/>
      <c r="R33" s="13"/>
      <c r="S33" s="13"/>
      <c r="T33" s="13"/>
    </row>
    <row r="34" spans="1:20" ht="15" customHeight="1" thickBot="1" x14ac:dyDescent="0.35">
      <c r="A34" s="900" t="s">
        <v>59</v>
      </c>
      <c r="B34" s="901"/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2"/>
      <c r="P34" s="67" t="s">
        <v>319</v>
      </c>
      <c r="Q34" s="67" t="s">
        <v>324</v>
      </c>
      <c r="R34" s="67" t="s">
        <v>320</v>
      </c>
      <c r="S34" s="13"/>
      <c r="T34" s="13"/>
    </row>
    <row r="35" spans="1:20" ht="15" customHeight="1" x14ac:dyDescent="0.3">
      <c r="A35" s="42">
        <v>21</v>
      </c>
      <c r="B35" s="43" t="s">
        <v>202</v>
      </c>
      <c r="C35" s="52" t="s">
        <v>289</v>
      </c>
      <c r="D35" s="58" t="s">
        <v>15</v>
      </c>
      <c r="E35" s="56">
        <v>2</v>
      </c>
      <c r="F35" s="57">
        <v>2</v>
      </c>
      <c r="G35" s="43"/>
      <c r="H35" s="43"/>
      <c r="I35" s="43"/>
      <c r="J35" s="43">
        <f t="shared" ref="J35:J36" si="9">SUM(F35:I35)*14</f>
        <v>28</v>
      </c>
      <c r="K35" s="43">
        <f t="shared" ref="K35:K42" si="10">E35*25-J35</f>
        <v>22</v>
      </c>
      <c r="L35" s="712" t="s">
        <v>24</v>
      </c>
      <c r="M35" s="713"/>
      <c r="N35" s="714"/>
      <c r="P35" s="67">
        <f>SUM(O9:O11, O17:O21)</f>
        <v>12</v>
      </c>
      <c r="Q35" s="67">
        <f>SUM(O12:O14, O26:O30)</f>
        <v>12</v>
      </c>
      <c r="R35" s="67">
        <f>SUM(O21, O28)</f>
        <v>0</v>
      </c>
      <c r="S35" s="13"/>
      <c r="T35" s="13"/>
    </row>
    <row r="36" spans="1:20" ht="15" customHeight="1" x14ac:dyDescent="0.3">
      <c r="A36" s="40">
        <v>22</v>
      </c>
      <c r="B36" s="16" t="s">
        <v>203</v>
      </c>
      <c r="C36" s="49" t="s">
        <v>237</v>
      </c>
      <c r="D36" s="58" t="s">
        <v>15</v>
      </c>
      <c r="E36" s="56">
        <v>2</v>
      </c>
      <c r="F36" s="57">
        <v>2</v>
      </c>
      <c r="G36" s="43"/>
      <c r="H36" s="43"/>
      <c r="I36" s="43"/>
      <c r="J36" s="16">
        <f t="shared" si="9"/>
        <v>28</v>
      </c>
      <c r="K36" s="16">
        <f t="shared" si="10"/>
        <v>22</v>
      </c>
      <c r="L36" s="715" t="s">
        <v>24</v>
      </c>
      <c r="M36" s="716"/>
      <c r="N36" s="717"/>
      <c r="P36" s="13"/>
      <c r="Q36" s="12"/>
      <c r="R36" s="13"/>
      <c r="S36" s="13"/>
      <c r="T36" s="13"/>
    </row>
    <row r="37" spans="1:20" ht="15" customHeight="1" x14ac:dyDescent="0.3">
      <c r="A37" s="40">
        <v>23</v>
      </c>
      <c r="B37" s="16" t="s">
        <v>204</v>
      </c>
      <c r="C37" s="49" t="s">
        <v>238</v>
      </c>
      <c r="D37" s="58" t="s">
        <v>15</v>
      </c>
      <c r="E37" s="56">
        <v>2</v>
      </c>
      <c r="F37" s="57"/>
      <c r="G37" s="43">
        <v>2</v>
      </c>
      <c r="H37" s="43"/>
      <c r="I37" s="43"/>
      <c r="J37" s="16">
        <f t="shared" ref="J37" si="11">SUM(F37:I37)*14</f>
        <v>28</v>
      </c>
      <c r="K37" s="16">
        <f t="shared" si="10"/>
        <v>22</v>
      </c>
      <c r="L37" s="715" t="s">
        <v>24</v>
      </c>
      <c r="M37" s="716"/>
      <c r="N37" s="717"/>
      <c r="O37" s="927" t="s">
        <v>346</v>
      </c>
      <c r="P37" s="13">
        <f>SUM(Sem_I_EG_RO!P22, Sem_II_EG_RO!P26, Sem_III_EG_RO!P29, Sem_IV_EG_RO!P23, Sem_V_EG_RO!P32, Sem_VI_EG_RO!P35)</f>
        <v>62</v>
      </c>
      <c r="Q37" s="13">
        <f>SUM(Sem_I_EG_RO!Q22, Sem_II_EG_RO!Q26, Sem_III_EG_RO!Q29, Sem_IV_EG_RO!Q23, Sem_V_EG_RO!Q32, Sem_VI_EG_RO!Q35)</f>
        <v>62</v>
      </c>
      <c r="R37" s="13">
        <f>SUM(Sem_I_EG_RO!R22, Sem_II_EG_RO!R26, Sem_III_EG_RO!R29, Sem_IV_EG_RO!R23, Sem_V_EG_RO!R32, Sem_VI_EG_RO!R35)</f>
        <v>20</v>
      </c>
      <c r="S37" s="13"/>
      <c r="T37" s="13"/>
    </row>
    <row r="38" spans="1:20" ht="15" customHeight="1" thickBot="1" x14ac:dyDescent="0.35">
      <c r="A38" s="40">
        <v>24</v>
      </c>
      <c r="B38" s="43" t="s">
        <v>205</v>
      </c>
      <c r="C38" s="50" t="s">
        <v>93</v>
      </c>
      <c r="D38" s="17" t="s">
        <v>16</v>
      </c>
      <c r="E38" s="53">
        <v>10</v>
      </c>
      <c r="F38" s="903"/>
      <c r="G38" s="716"/>
      <c r="H38" s="716"/>
      <c r="I38" s="717"/>
      <c r="J38" s="16"/>
      <c r="K38" s="16">
        <f t="shared" si="10"/>
        <v>250</v>
      </c>
      <c r="L38" s="715" t="s">
        <v>23</v>
      </c>
      <c r="M38" s="716"/>
      <c r="N38" s="717"/>
      <c r="O38" s="927"/>
      <c r="P38" s="13"/>
      <c r="Q38" s="12"/>
      <c r="R38" s="21"/>
      <c r="S38" s="13"/>
      <c r="T38" s="13"/>
    </row>
    <row r="39" spans="1:20" ht="15" customHeight="1" x14ac:dyDescent="0.3">
      <c r="A39" s="65">
        <v>25</v>
      </c>
      <c r="B39" s="16" t="s">
        <v>206</v>
      </c>
      <c r="C39" s="64" t="s">
        <v>85</v>
      </c>
      <c r="D39" s="60" t="s">
        <v>79</v>
      </c>
      <c r="E39" s="59">
        <v>2</v>
      </c>
      <c r="F39" s="62">
        <v>1</v>
      </c>
      <c r="G39" s="48">
        <v>1</v>
      </c>
      <c r="H39" s="48"/>
      <c r="I39" s="48"/>
      <c r="J39" s="16">
        <f t="shared" ref="J39:J42" si="12">SUM(F39:I39)*14</f>
        <v>28</v>
      </c>
      <c r="K39" s="16">
        <f t="shared" si="10"/>
        <v>22</v>
      </c>
      <c r="L39" s="715" t="s">
        <v>24</v>
      </c>
      <c r="M39" s="716"/>
      <c r="N39" s="717"/>
      <c r="P39" s="13"/>
      <c r="Q39" s="12"/>
      <c r="R39" s="21"/>
      <c r="S39" s="21"/>
      <c r="T39" s="21"/>
    </row>
    <row r="40" spans="1:20" ht="15" customHeight="1" x14ac:dyDescent="0.3">
      <c r="A40" s="65">
        <v>26</v>
      </c>
      <c r="B40" s="16" t="s">
        <v>207</v>
      </c>
      <c r="C40" s="64" t="s">
        <v>49</v>
      </c>
      <c r="D40" s="60" t="s">
        <v>68</v>
      </c>
      <c r="E40" s="59">
        <v>3</v>
      </c>
      <c r="F40" s="62">
        <v>1</v>
      </c>
      <c r="G40" s="48">
        <v>1</v>
      </c>
      <c r="H40" s="48"/>
      <c r="I40" s="48"/>
      <c r="J40" s="16">
        <f t="shared" si="12"/>
        <v>28</v>
      </c>
      <c r="K40" s="16">
        <f t="shared" si="10"/>
        <v>47</v>
      </c>
      <c r="L40" s="715" t="s">
        <v>23</v>
      </c>
      <c r="M40" s="716"/>
      <c r="N40" s="717"/>
      <c r="P40" s="13"/>
      <c r="Q40" s="12"/>
      <c r="R40" s="21"/>
      <c r="S40" s="21"/>
      <c r="T40" s="21"/>
    </row>
    <row r="41" spans="1:20" ht="36" customHeight="1" x14ac:dyDescent="0.3">
      <c r="A41" s="65">
        <v>27</v>
      </c>
      <c r="B41" s="16" t="s">
        <v>208</v>
      </c>
      <c r="C41" s="64" t="s">
        <v>315</v>
      </c>
      <c r="D41" s="60" t="s">
        <v>79</v>
      </c>
      <c r="E41" s="59">
        <v>2</v>
      </c>
      <c r="F41" s="783" t="s">
        <v>50</v>
      </c>
      <c r="G41" s="784"/>
      <c r="H41" s="784"/>
      <c r="I41" s="785"/>
      <c r="J41" s="16">
        <f t="shared" si="12"/>
        <v>0</v>
      </c>
      <c r="K41" s="16">
        <f t="shared" si="10"/>
        <v>50</v>
      </c>
      <c r="L41" s="715" t="s">
        <v>24</v>
      </c>
      <c r="M41" s="716"/>
      <c r="N41" s="717"/>
      <c r="P41" s="13"/>
      <c r="Q41" s="12"/>
      <c r="R41" s="21"/>
      <c r="S41" s="21"/>
      <c r="T41" s="21"/>
    </row>
    <row r="42" spans="1:20" ht="15" customHeight="1" x14ac:dyDescent="0.3">
      <c r="A42" s="65">
        <v>28</v>
      </c>
      <c r="B42" s="48" t="s">
        <v>209</v>
      </c>
      <c r="C42" s="64" t="s">
        <v>51</v>
      </c>
      <c r="D42" s="60" t="s">
        <v>68</v>
      </c>
      <c r="E42" s="59">
        <v>5</v>
      </c>
      <c r="F42" s="62"/>
      <c r="G42" s="48"/>
      <c r="H42" s="48"/>
      <c r="I42" s="48"/>
      <c r="J42" s="16">
        <f t="shared" si="12"/>
        <v>0</v>
      </c>
      <c r="K42" s="16">
        <f t="shared" si="10"/>
        <v>125</v>
      </c>
      <c r="L42" s="715" t="s">
        <v>23</v>
      </c>
      <c r="M42" s="716"/>
      <c r="N42" s="717"/>
      <c r="P42" s="13"/>
      <c r="Q42" s="12"/>
      <c r="R42" s="21"/>
      <c r="S42" s="21"/>
      <c r="T42" s="21"/>
    </row>
    <row r="43" spans="1:20" ht="15.75" customHeight="1" thickBot="1" x14ac:dyDescent="0.35">
      <c r="A43" s="41">
        <v>29</v>
      </c>
      <c r="B43" s="15" t="s">
        <v>210</v>
      </c>
      <c r="C43" s="50" t="s">
        <v>52</v>
      </c>
      <c r="D43" s="18" t="s">
        <v>15</v>
      </c>
      <c r="E43" s="54">
        <v>3</v>
      </c>
      <c r="F43" s="740" t="s">
        <v>239</v>
      </c>
      <c r="G43" s="741"/>
      <c r="H43" s="741"/>
      <c r="I43" s="719"/>
      <c r="J43" s="15">
        <f>SUM(F43:H43)*14</f>
        <v>0</v>
      </c>
      <c r="K43" s="15">
        <v>19</v>
      </c>
      <c r="L43" s="715" t="s">
        <v>24</v>
      </c>
      <c r="M43" s="716"/>
      <c r="N43" s="717"/>
      <c r="P43" s="13"/>
      <c r="Q43" s="12"/>
      <c r="R43" s="13"/>
      <c r="S43" s="13"/>
      <c r="T43" s="13"/>
    </row>
    <row r="44" spans="1:20" ht="18" customHeight="1" thickBot="1" x14ac:dyDescent="0.35">
      <c r="B44" s="3"/>
      <c r="C44" s="3"/>
      <c r="D44" s="1"/>
      <c r="E44" s="3"/>
      <c r="F44" s="3"/>
      <c r="G44" s="3"/>
      <c r="H44" s="1"/>
      <c r="I44" s="1"/>
      <c r="J44" s="3"/>
      <c r="K44" s="3"/>
      <c r="L44" s="580"/>
      <c r="M44" s="580"/>
      <c r="P44" s="13"/>
      <c r="Q44" s="13"/>
      <c r="R44" s="13"/>
      <c r="S44" s="13"/>
      <c r="T44" s="13"/>
    </row>
    <row r="45" spans="1:20" ht="15" customHeight="1" x14ac:dyDescent="0.3">
      <c r="B45" s="495" t="s">
        <v>32</v>
      </c>
      <c r="C45" s="33" t="e">
        <f>#REF!</f>
        <v>#REF!</v>
      </c>
      <c r="D45" s="498">
        <f>SUM(F9:I15)</f>
        <v>16</v>
      </c>
      <c r="E45" s="499"/>
      <c r="F45" s="499"/>
      <c r="G45" s="499"/>
      <c r="H45" s="499"/>
      <c r="I45" s="499"/>
      <c r="J45" s="499"/>
      <c r="K45" s="499"/>
      <c r="L45" s="499"/>
      <c r="M45" s="500"/>
      <c r="O45" s="167" t="s">
        <v>322</v>
      </c>
      <c r="P45" s="168">
        <f>SUM(D45, D46)</f>
        <v>24</v>
      </c>
      <c r="Q45" s="168">
        <f>SUM(P35, Q35, R35)</f>
        <v>24</v>
      </c>
      <c r="R45" s="13"/>
      <c r="S45" s="13"/>
      <c r="T45" s="13"/>
    </row>
    <row r="46" spans="1:20" ht="15" customHeight="1" x14ac:dyDescent="0.3">
      <c r="B46" s="496"/>
      <c r="C46" s="34" t="e">
        <f>#REF!</f>
        <v>#REF!</v>
      </c>
      <c r="D46" s="501">
        <f>SUM(F17:I31)</f>
        <v>8</v>
      </c>
      <c r="E46" s="502"/>
      <c r="F46" s="502"/>
      <c r="G46" s="502"/>
      <c r="H46" s="502"/>
      <c r="I46" s="502"/>
      <c r="J46" s="502"/>
      <c r="K46" s="502"/>
      <c r="L46" s="502"/>
      <c r="M46" s="503"/>
      <c r="P46" s="13"/>
      <c r="Q46" s="13"/>
      <c r="R46" s="13"/>
      <c r="S46" s="13"/>
      <c r="T46" s="13"/>
    </row>
    <row r="47" spans="1:20" ht="15" thickBot="1" x14ac:dyDescent="0.35">
      <c r="B47" s="497"/>
      <c r="C47" s="35" t="e">
        <f>#REF!</f>
        <v>#REF!</v>
      </c>
      <c r="D47" s="504">
        <f>SUM(F35:I43)</f>
        <v>10</v>
      </c>
      <c r="E47" s="505"/>
      <c r="F47" s="505"/>
      <c r="G47" s="505"/>
      <c r="H47" s="505"/>
      <c r="I47" s="505"/>
      <c r="J47" s="505"/>
      <c r="K47" s="505"/>
      <c r="L47" s="505"/>
      <c r="M47" s="506"/>
      <c r="O47" s="928" t="s">
        <v>346</v>
      </c>
      <c r="P47" s="13">
        <f>SUM(Sem_I_EG_RO!P29, Sem_II_EG_RO!P33, Sem_III_EG_RO!P35, Sem_IV_EG_RO!P29, Sem_V_EG_RO!P39, Sem_VI_EG_RO!P45)</f>
        <v>144</v>
      </c>
      <c r="Q47" s="13"/>
      <c r="R47" s="13"/>
      <c r="S47" s="13"/>
      <c r="T47" s="13"/>
    </row>
    <row r="48" spans="1:20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O48" s="928"/>
      <c r="P48" s="13"/>
      <c r="Q48" s="13"/>
      <c r="R48" s="13"/>
      <c r="S48" s="13"/>
      <c r="T48" s="13"/>
    </row>
    <row r="49" spans="2:20" x14ac:dyDescent="0.3">
      <c r="B49" s="4" t="s">
        <v>36</v>
      </c>
      <c r="C49" s="9"/>
      <c r="D49" s="1"/>
      <c r="E49" s="488" t="s">
        <v>37</v>
      </c>
      <c r="F49" s="488"/>
      <c r="G49" s="4"/>
      <c r="H49" s="1"/>
      <c r="I49" s="1"/>
      <c r="J49" s="507" t="s">
        <v>38</v>
      </c>
      <c r="K49" s="507"/>
      <c r="L49" s="507"/>
      <c r="M49" s="507"/>
      <c r="O49" t="s">
        <v>347</v>
      </c>
      <c r="P49" s="13">
        <f>P47/6</f>
        <v>24</v>
      </c>
      <c r="Q49" s="13"/>
      <c r="R49" s="13"/>
      <c r="S49" s="13"/>
      <c r="T49" s="13"/>
    </row>
    <row r="50" spans="2:20" x14ac:dyDescent="0.3">
      <c r="B50" s="490" t="e">
        <f>#REF!</f>
        <v>#REF!</v>
      </c>
      <c r="C50" s="490"/>
      <c r="D50" s="491" t="e">
        <f>#REF!</f>
        <v>#REF!</v>
      </c>
      <c r="E50" s="491"/>
      <c r="F50" s="491"/>
      <c r="G50" s="491"/>
      <c r="H50" s="491"/>
      <c r="I50" s="491"/>
      <c r="J50" s="492" t="e">
        <f>#REF!</f>
        <v>#REF!</v>
      </c>
      <c r="K50" s="492"/>
      <c r="L50" s="492"/>
      <c r="M50" s="492"/>
      <c r="P50" s="13"/>
      <c r="Q50" s="13"/>
      <c r="R50" s="13"/>
      <c r="S50" s="13"/>
      <c r="T50" s="13"/>
    </row>
    <row r="51" spans="2:20" ht="43.8" thickBo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O51" s="353" t="s">
        <v>348</v>
      </c>
      <c r="P51" s="354">
        <f>SUM(Sem_I_EG_RO!D30, Sem_II_EG_RO!D34, Sem_III_EG_RO!D36, Sem_IV_EG_RO!D30, Sem_V_EG_RO!D40, Sem_VI_EG_RO!D46)</f>
        <v>30</v>
      </c>
      <c r="Q51" s="352" t="s">
        <v>350</v>
      </c>
      <c r="R51" s="352">
        <f>SUM(Sem_I_EG_RO!F19, Sem_II_EG_RO!F23, Sem_III_EG_RO!F26, Sem_IV_EG_RO!F20, Sem_V_EG_RO!F29, Sem_VI_EG_RO!F32)</f>
        <v>39</v>
      </c>
      <c r="S51" s="13"/>
      <c r="T51" s="13"/>
    </row>
    <row r="52" spans="2:20" ht="29.4" thickBo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O52" s="374" t="s">
        <v>349</v>
      </c>
      <c r="P52" s="375">
        <f>P51*100/P47</f>
        <v>20.833333333333332</v>
      </c>
      <c r="Q52" s="376" t="s">
        <v>351</v>
      </c>
      <c r="R52" s="377">
        <f>R51*100/P47</f>
        <v>27.083333333333332</v>
      </c>
      <c r="S52" s="13"/>
      <c r="T52" s="13"/>
    </row>
    <row r="53" spans="2:20" ht="15" customHeight="1" x14ac:dyDescent="0.3">
      <c r="B53" s="1"/>
      <c r="C53" s="1"/>
      <c r="H53" s="4"/>
      <c r="I53" s="4"/>
      <c r="J53" s="1"/>
      <c r="K53" s="1"/>
      <c r="L53" s="1"/>
    </row>
    <row r="54" spans="2:20" ht="15" customHeight="1" x14ac:dyDescent="0.3">
      <c r="B54" s="1"/>
      <c r="C54" s="1"/>
      <c r="H54" s="4"/>
      <c r="I54" s="4"/>
      <c r="J54" s="1"/>
      <c r="K54" s="1"/>
      <c r="L54" s="1"/>
    </row>
    <row r="55" spans="2:20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20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20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20" x14ac:dyDescent="0.3">
      <c r="B62" s="1"/>
      <c r="C62" s="1"/>
      <c r="H62" s="1"/>
      <c r="I62" s="1"/>
      <c r="J62" s="1"/>
      <c r="K62" s="1"/>
      <c r="L62" s="1"/>
    </row>
    <row r="63" spans="2:20" x14ac:dyDescent="0.3">
      <c r="B63" s="1"/>
      <c r="C63" s="1"/>
      <c r="H63" s="1"/>
      <c r="I63" s="1"/>
      <c r="J63" s="1"/>
      <c r="K63" s="1"/>
      <c r="L63" s="1"/>
    </row>
    <row r="64" spans="2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x14ac:dyDescent="0.3">
      <c r="A65" s="493" t="s">
        <v>60</v>
      </c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</row>
    <row r="66" spans="1:13" x14ac:dyDescent="0.3">
      <c r="A66" s="494" t="s">
        <v>40</v>
      </c>
      <c r="B66" s="494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</row>
    <row r="67" spans="1:13" x14ac:dyDescent="0.3">
      <c r="B67" s="1"/>
      <c r="C67" s="1"/>
      <c r="H67" s="1"/>
      <c r="I67" s="1"/>
      <c r="J67" s="1"/>
      <c r="K67" s="1"/>
      <c r="L67" s="1"/>
    </row>
    <row r="68" spans="1:13" ht="14.4" customHeight="1" x14ac:dyDescent="0.3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</row>
    <row r="69" spans="1:13" x14ac:dyDescent="0.3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</row>
    <row r="70" spans="1:13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3" x14ac:dyDescent="0.3">
      <c r="B71" s="1"/>
      <c r="C71" s="1"/>
      <c r="D71" s="1"/>
      <c r="E71" s="4"/>
      <c r="F71" s="4"/>
      <c r="G71" s="4"/>
      <c r="H71" s="1"/>
      <c r="I71" s="1"/>
      <c r="J71" s="1"/>
      <c r="K71" s="1"/>
      <c r="L71" s="1"/>
    </row>
    <row r="72" spans="1:13" x14ac:dyDescent="0.3">
      <c r="B72" s="1"/>
      <c r="C72" s="1"/>
      <c r="D72" s="1"/>
      <c r="E72" s="4"/>
      <c r="F72" s="4"/>
      <c r="G72" s="4"/>
      <c r="H72" s="1"/>
      <c r="I72" s="1"/>
      <c r="J72" s="1"/>
      <c r="K72" s="1"/>
      <c r="L72" s="1"/>
    </row>
    <row r="73" spans="1:13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3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3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sheetProtection formatCells="0" formatRows="0" insertRows="0" insertHyperlinks="0" deleteRows="0" sort="0" autoFilter="0" pivotTables="0"/>
  <protectedRanges>
    <protectedRange sqref="A15:B15 K1:L1 A12:N12 A18:XFD19 A35:B37 N36:XFD36 A39:B43 A38 A9:B11 A14:N14 A13:D13 P9:XFD14 A17:N17 P17:XFD17 A22:XFD25 P20:XFD20 A27:XFD28 A26:N26 P26:XFD26 A30:XFD31 A29:N29 P29:XFD29 N35:O35 T35:XFD35 A20:B21 D21:XFD21 D20:N20 N37:N38 S37:XFD38" name="Editabil"/>
    <protectedRange sqref="E15" name="Editabil_2"/>
    <protectedRange sqref="C35:M37" name="Editabil_2_1"/>
    <protectedRange sqref="B38:M38" name="Editabil_1"/>
    <protectedRange sqref="C9:N9" name="Editabil_3"/>
    <protectedRange sqref="C10:N10" name="Editabil_3_1"/>
    <protectedRange sqref="C11:N11" name="Editabil_4"/>
    <protectedRange sqref="L13 N13 E13:I13" name="Editabil_6_1"/>
    <protectedRange sqref="J13:K13" name="Editabil_1_3"/>
    <protectedRange sqref="S35" name="Editabil_5"/>
    <protectedRange sqref="C20:C21" name="Editabil_9"/>
  </protectedRanges>
  <mergeCells count="105">
    <mergeCell ref="A66:M66"/>
    <mergeCell ref="E49:F49"/>
    <mergeCell ref="J49:M49"/>
    <mergeCell ref="B50:C50"/>
    <mergeCell ref="D50:I50"/>
    <mergeCell ref="J50:M50"/>
    <mergeCell ref="A65:M65"/>
    <mergeCell ref="A32:C33"/>
    <mergeCell ref="E32:E33"/>
    <mergeCell ref="J32:J33"/>
    <mergeCell ref="K32:K33"/>
    <mergeCell ref="A34:N34"/>
    <mergeCell ref="B45:B47"/>
    <mergeCell ref="D45:M45"/>
    <mergeCell ref="D46:M46"/>
    <mergeCell ref="D47:M47"/>
    <mergeCell ref="L36:N36"/>
    <mergeCell ref="L37:N37"/>
    <mergeCell ref="F38:I38"/>
    <mergeCell ref="L38:N38"/>
    <mergeCell ref="L39:N39"/>
    <mergeCell ref="L40:N40"/>
    <mergeCell ref="F41:I41"/>
    <mergeCell ref="L41:N41"/>
    <mergeCell ref="L42:N42"/>
    <mergeCell ref="L43:N43"/>
    <mergeCell ref="L44:M44"/>
    <mergeCell ref="F43:I43"/>
    <mergeCell ref="D26:D28"/>
    <mergeCell ref="E26:E28"/>
    <mergeCell ref="F26:F28"/>
    <mergeCell ref="G26:G28"/>
    <mergeCell ref="H26:H28"/>
    <mergeCell ref="I26:I28"/>
    <mergeCell ref="J26:J28"/>
    <mergeCell ref="K26:K28"/>
    <mergeCell ref="L35:N35"/>
    <mergeCell ref="L26:N28"/>
    <mergeCell ref="D29:D31"/>
    <mergeCell ref="E29:E31"/>
    <mergeCell ref="F29:F31"/>
    <mergeCell ref="G29:G31"/>
    <mergeCell ref="H29:H31"/>
    <mergeCell ref="I29:I31"/>
    <mergeCell ref="J29:J31"/>
    <mergeCell ref="K29:K31"/>
    <mergeCell ref="L29:N31"/>
    <mergeCell ref="M32:N32"/>
    <mergeCell ref="L13:N13"/>
    <mergeCell ref="M33:N33"/>
    <mergeCell ref="J20:J22"/>
    <mergeCell ref="K20:K22"/>
    <mergeCell ref="L20:N22"/>
    <mergeCell ref="D23:D25"/>
    <mergeCell ref="E23:E25"/>
    <mergeCell ref="F23:F25"/>
    <mergeCell ref="G23:G25"/>
    <mergeCell ref="H23:H25"/>
    <mergeCell ref="I23:I25"/>
    <mergeCell ref="J23:J25"/>
    <mergeCell ref="D20:D22"/>
    <mergeCell ref="E20:E22"/>
    <mergeCell ref="F20:F22"/>
    <mergeCell ref="G20:G22"/>
    <mergeCell ref="H20:H22"/>
    <mergeCell ref="I20:I22"/>
    <mergeCell ref="K23:K25"/>
    <mergeCell ref="L23:N25"/>
    <mergeCell ref="L14:N14"/>
    <mergeCell ref="A16:N16"/>
    <mergeCell ref="D17:D19"/>
    <mergeCell ref="E17:E19"/>
    <mergeCell ref="F17:F19"/>
    <mergeCell ref="G17:G19"/>
    <mergeCell ref="H17:H19"/>
    <mergeCell ref="I17:I19"/>
    <mergeCell ref="J17:J19"/>
    <mergeCell ref="K17:K19"/>
    <mergeCell ref="L17:N19"/>
    <mergeCell ref="F15:I15"/>
    <mergeCell ref="L15:N15"/>
    <mergeCell ref="O37:O38"/>
    <mergeCell ref="O47:O48"/>
    <mergeCell ref="D1:H1"/>
    <mergeCell ref="K1:L1"/>
    <mergeCell ref="B2:C2"/>
    <mergeCell ref="D2:H2"/>
    <mergeCell ref="K2:L2"/>
    <mergeCell ref="A8:N8"/>
    <mergeCell ref="L9:N9"/>
    <mergeCell ref="L11:N11"/>
    <mergeCell ref="L12:N12"/>
    <mergeCell ref="C3:G3"/>
    <mergeCell ref="K3:L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L10:N10"/>
  </mergeCells>
  <conditionalFormatting sqref="D1:D7 D17 D20 D23 D26:D29 D32:D33">
    <cfRule type="cellIs" dxfId="43" priority="55" operator="equal">
      <formula>"DS"</formula>
    </cfRule>
  </conditionalFormatting>
  <conditionalFormatting sqref="D1:D7 D17 D20 D23 D26:D29">
    <cfRule type="cellIs" dxfId="42" priority="49" operator="equal">
      <formula>"SI"</formula>
    </cfRule>
    <cfRule type="cellIs" dxfId="41" priority="48" operator="equal">
      <formula>"D"</formula>
    </cfRule>
    <cfRule type="cellIs" dxfId="40" priority="47" operator="equal">
      <formula>"DJ"</formula>
    </cfRule>
    <cfRule type="cellIs" dxfId="39" priority="46" operator="equal">
      <formula>"DM"</formula>
    </cfRule>
    <cfRule type="cellIs" dxfId="38" priority="45" operator="equal">
      <formula>"DI"</formula>
    </cfRule>
    <cfRule type="cellIs" dxfId="37" priority="50" operator="equal">
      <formula>"SM"</formula>
    </cfRule>
    <cfRule type="cellIs" dxfId="36" priority="51" operator="equal">
      <formula>"SJ"</formula>
    </cfRule>
    <cfRule type="cellIs" dxfId="35" priority="52" operator="equal">
      <formula>"S"</formula>
    </cfRule>
    <cfRule type="cellIs" dxfId="34" priority="53" operator="equal">
      <formula>"C"</formula>
    </cfRule>
    <cfRule type="cellIs" dxfId="33" priority="54" operator="equal">
      <formula>"F"</formula>
    </cfRule>
  </conditionalFormatting>
  <conditionalFormatting sqref="D9:D15">
    <cfRule type="cellIs" dxfId="32" priority="7" operator="equal">
      <formula>"SJ"</formula>
    </cfRule>
    <cfRule type="cellIs" dxfId="31" priority="8" operator="equal">
      <formula>"S"</formula>
    </cfRule>
    <cfRule type="cellIs" dxfId="30" priority="9" operator="equal">
      <formula>"C"</formula>
    </cfRule>
    <cfRule type="cellIs" dxfId="29" priority="10" operator="equal">
      <formula>"F"</formula>
    </cfRule>
    <cfRule type="cellIs" dxfId="28" priority="11" operator="equal">
      <formula>"DS"</formula>
    </cfRule>
    <cfRule type="cellIs" dxfId="27" priority="1" operator="equal">
      <formula>"DI"</formula>
    </cfRule>
    <cfRule type="cellIs" dxfId="26" priority="2" operator="equal">
      <formula>"DM"</formula>
    </cfRule>
    <cfRule type="cellIs" dxfId="25" priority="3" operator="equal">
      <formula>"DJ"</formula>
    </cfRule>
    <cfRule type="cellIs" dxfId="24" priority="4" operator="equal">
      <formula>"D"</formula>
    </cfRule>
    <cfRule type="cellIs" dxfId="23" priority="5" operator="equal">
      <formula>"SI"</formula>
    </cfRule>
    <cfRule type="cellIs" dxfId="22" priority="6" operator="equal">
      <formula>"SM"</formula>
    </cfRule>
  </conditionalFormatting>
  <conditionalFormatting sqref="D32:D33 D35:D64">
    <cfRule type="cellIs" dxfId="21" priority="38" operator="equal">
      <formula>"SI"</formula>
    </cfRule>
    <cfRule type="cellIs" dxfId="20" priority="37" operator="equal">
      <formula>"D"</formula>
    </cfRule>
    <cfRule type="cellIs" dxfId="19" priority="36" operator="equal">
      <formula>"DJ"</formula>
    </cfRule>
    <cfRule type="cellIs" dxfId="18" priority="35" operator="equal">
      <formula>"DM"</formula>
    </cfRule>
    <cfRule type="cellIs" dxfId="17" priority="34" operator="equal">
      <formula>"DI"</formula>
    </cfRule>
    <cfRule type="cellIs" dxfId="16" priority="40" operator="equal">
      <formula>"SJ"</formula>
    </cfRule>
    <cfRule type="cellIs" dxfId="15" priority="41" operator="equal">
      <formula>"S"</formula>
    </cfRule>
    <cfRule type="cellIs" dxfId="14" priority="42" operator="equal">
      <formula>"C"</formula>
    </cfRule>
    <cfRule type="cellIs" dxfId="13" priority="43" operator="equal">
      <formula>"F"</formula>
    </cfRule>
    <cfRule type="cellIs" dxfId="12" priority="39" operator="equal">
      <formula>"SM"</formula>
    </cfRule>
  </conditionalFormatting>
  <conditionalFormatting sqref="D38:D64">
    <cfRule type="cellIs" dxfId="11" priority="44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D700-81C6-4C62-95EE-B8BE72781949}">
  <dimension ref="A1:T61"/>
  <sheetViews>
    <sheetView topLeftCell="A9" zoomScaleNormal="100" zoomScaleSheetLayoutView="90" workbookViewId="0">
      <selection activeCell="N42" sqref="N4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s">
        <v>63</v>
      </c>
      <c r="E2" s="488"/>
      <c r="F2" s="488"/>
      <c r="G2" s="488"/>
      <c r="H2" s="488"/>
      <c r="J2" s="8" t="s">
        <v>1</v>
      </c>
      <c r="K2" s="490" t="s">
        <v>44</v>
      </c>
      <c r="L2" s="490"/>
      <c r="P2" s="67"/>
      <c r="Q2" s="67"/>
      <c r="R2" s="67"/>
      <c r="S2" s="67"/>
      <c r="T2" s="67"/>
    </row>
    <row r="3" spans="1:20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4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68" t="s">
        <v>7</v>
      </c>
      <c r="B6" s="499" t="s">
        <v>8</v>
      </c>
      <c r="C6" s="499" t="s">
        <v>9</v>
      </c>
      <c r="D6" s="499" t="s">
        <v>10</v>
      </c>
      <c r="E6" s="570" t="s">
        <v>11</v>
      </c>
      <c r="F6" s="499" t="s">
        <v>12</v>
      </c>
      <c r="G6" s="499"/>
      <c r="H6" s="499"/>
      <c r="I6" s="499"/>
      <c r="J6" s="499" t="s">
        <v>13</v>
      </c>
      <c r="K6" s="572"/>
      <c r="L6" s="573" t="s">
        <v>14</v>
      </c>
      <c r="M6" s="574"/>
      <c r="N6" s="575"/>
      <c r="P6" s="67"/>
      <c r="Q6" s="67"/>
      <c r="R6" s="67"/>
      <c r="S6" s="67"/>
      <c r="T6" s="67"/>
    </row>
    <row r="7" spans="1:20" ht="15" thickBot="1" x14ac:dyDescent="0.35">
      <c r="A7" s="569"/>
      <c r="B7" s="505"/>
      <c r="C7" s="505"/>
      <c r="D7" s="505"/>
      <c r="E7" s="571"/>
      <c r="F7" s="421" t="s">
        <v>15</v>
      </c>
      <c r="G7" s="421" t="s">
        <v>16</v>
      </c>
      <c r="H7" s="421" t="s">
        <v>17</v>
      </c>
      <c r="I7" s="421" t="s">
        <v>18</v>
      </c>
      <c r="J7" s="421" t="s">
        <v>19</v>
      </c>
      <c r="K7" s="422" t="s">
        <v>20</v>
      </c>
      <c r="L7" s="576"/>
      <c r="M7" s="577"/>
      <c r="N7" s="578"/>
      <c r="P7" s="67"/>
      <c r="Q7" s="67"/>
      <c r="R7" s="67"/>
      <c r="S7" s="67"/>
      <c r="T7" s="67"/>
    </row>
    <row r="8" spans="1:20" ht="15" customHeight="1" thickBot="1" x14ac:dyDescent="0.35">
      <c r="A8" s="579" t="s">
        <v>21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74"/>
      <c r="M8" s="574"/>
      <c r="N8" s="575"/>
      <c r="P8" s="67"/>
      <c r="Q8" s="67"/>
      <c r="R8" s="67"/>
      <c r="S8" s="67"/>
      <c r="T8" s="67"/>
    </row>
    <row r="9" spans="1:20" ht="15" customHeight="1" thickBot="1" x14ac:dyDescent="0.35">
      <c r="A9" s="87">
        <v>1</v>
      </c>
      <c r="B9" s="111" t="s">
        <v>94</v>
      </c>
      <c r="C9" s="88" t="s">
        <v>67</v>
      </c>
      <c r="D9" s="117" t="s">
        <v>22</v>
      </c>
      <c r="E9" s="113">
        <v>3</v>
      </c>
      <c r="F9" s="113">
        <v>1</v>
      </c>
      <c r="G9" s="108">
        <v>1</v>
      </c>
      <c r="H9" s="108"/>
      <c r="I9" s="108"/>
      <c r="J9" s="108">
        <f>SUM(F9:I9)*14</f>
        <v>28</v>
      </c>
      <c r="K9" s="108">
        <f>E9*25-J9</f>
        <v>47</v>
      </c>
      <c r="L9" s="508" t="s">
        <v>23</v>
      </c>
      <c r="M9" s="509"/>
      <c r="N9" s="510"/>
      <c r="O9">
        <f t="shared" ref="O9:O18" si="0">SUM(F9:I9)</f>
        <v>2</v>
      </c>
      <c r="P9" s="67"/>
      <c r="Q9" s="67"/>
      <c r="R9" s="67"/>
      <c r="S9" s="67"/>
      <c r="T9" s="67"/>
    </row>
    <row r="10" spans="1:20" ht="15" customHeight="1" thickBot="1" x14ac:dyDescent="0.35">
      <c r="A10" s="83">
        <v>2</v>
      </c>
      <c r="B10" s="121" t="s">
        <v>95</v>
      </c>
      <c r="C10" s="169" t="s">
        <v>374</v>
      </c>
      <c r="D10" s="130" t="s">
        <v>16</v>
      </c>
      <c r="E10" s="423">
        <v>5</v>
      </c>
      <c r="F10" s="123">
        <v>2</v>
      </c>
      <c r="G10" s="129">
        <v>1</v>
      </c>
      <c r="H10" s="129"/>
      <c r="I10" s="129"/>
      <c r="J10" s="129">
        <f t="shared" ref="J10:J16" si="1">SUM(F10:I10)*14</f>
        <v>42</v>
      </c>
      <c r="K10" s="129">
        <f t="shared" ref="K10:K16" si="2">E10*25-J10</f>
        <v>83</v>
      </c>
      <c r="L10" s="508" t="s">
        <v>23</v>
      </c>
      <c r="M10" s="509"/>
      <c r="N10" s="510"/>
      <c r="O10">
        <f t="shared" si="0"/>
        <v>3</v>
      </c>
      <c r="P10" s="67"/>
      <c r="Q10" s="67"/>
      <c r="R10" s="67"/>
      <c r="S10" s="67"/>
      <c r="T10" s="67"/>
    </row>
    <row r="11" spans="1:20" ht="15" customHeight="1" thickBot="1" x14ac:dyDescent="0.35">
      <c r="A11" s="83">
        <v>3</v>
      </c>
      <c r="B11" s="121" t="s">
        <v>96</v>
      </c>
      <c r="C11" s="169" t="s">
        <v>66</v>
      </c>
      <c r="D11" s="130" t="s">
        <v>16</v>
      </c>
      <c r="E11" s="423">
        <v>5</v>
      </c>
      <c r="F11" s="123">
        <v>2</v>
      </c>
      <c r="G11" s="129">
        <v>1</v>
      </c>
      <c r="H11" s="129"/>
      <c r="I11" s="129"/>
      <c r="J11" s="129">
        <f t="shared" si="1"/>
        <v>42</v>
      </c>
      <c r="K11" s="129">
        <f t="shared" si="2"/>
        <v>83</v>
      </c>
      <c r="L11" s="508" t="s">
        <v>23</v>
      </c>
      <c r="M11" s="509"/>
      <c r="N11" s="510"/>
      <c r="O11">
        <f t="shared" si="0"/>
        <v>3</v>
      </c>
      <c r="P11" s="67"/>
      <c r="Q11" s="67"/>
      <c r="R11" s="67"/>
      <c r="S11" s="67"/>
      <c r="T11" s="67"/>
    </row>
    <row r="12" spans="1:20" ht="15" thickBot="1" x14ac:dyDescent="0.35">
      <c r="A12" s="83">
        <v>4</v>
      </c>
      <c r="B12" s="121" t="s">
        <v>97</v>
      </c>
      <c r="C12" s="169" t="s">
        <v>215</v>
      </c>
      <c r="D12" s="130" t="s">
        <v>16</v>
      </c>
      <c r="E12" s="423">
        <v>3</v>
      </c>
      <c r="F12" s="123"/>
      <c r="G12" s="129">
        <v>4</v>
      </c>
      <c r="H12" s="129"/>
      <c r="I12" s="129"/>
      <c r="J12" s="129">
        <f t="shared" si="1"/>
        <v>56</v>
      </c>
      <c r="K12" s="129">
        <f t="shared" si="2"/>
        <v>19</v>
      </c>
      <c r="L12" s="508" t="s">
        <v>24</v>
      </c>
      <c r="M12" s="509"/>
      <c r="N12" s="510"/>
      <c r="O12">
        <f t="shared" si="0"/>
        <v>4</v>
      </c>
      <c r="P12" s="67"/>
      <c r="Q12" s="67"/>
      <c r="R12" s="67"/>
      <c r="S12" s="67"/>
      <c r="T12" s="67"/>
    </row>
    <row r="13" spans="1:20" ht="15" thickBot="1" x14ac:dyDescent="0.35">
      <c r="A13" s="83">
        <v>5</v>
      </c>
      <c r="B13" s="121" t="s">
        <v>98</v>
      </c>
      <c r="C13" s="169" t="s">
        <v>243</v>
      </c>
      <c r="D13" s="130" t="s">
        <v>16</v>
      </c>
      <c r="E13" s="423">
        <v>5</v>
      </c>
      <c r="F13" s="123">
        <v>2</v>
      </c>
      <c r="G13" s="129">
        <v>1</v>
      </c>
      <c r="H13" s="129"/>
      <c r="I13" s="129"/>
      <c r="J13" s="129">
        <f t="shared" si="1"/>
        <v>42</v>
      </c>
      <c r="K13" s="129">
        <f t="shared" si="2"/>
        <v>83</v>
      </c>
      <c r="L13" s="508" t="s">
        <v>23</v>
      </c>
      <c r="M13" s="509"/>
      <c r="N13" s="510"/>
      <c r="O13">
        <f t="shared" si="0"/>
        <v>3</v>
      </c>
      <c r="P13" s="67"/>
      <c r="Q13" s="67"/>
      <c r="R13" s="67"/>
      <c r="S13" s="67"/>
      <c r="T13" s="67"/>
    </row>
    <row r="14" spans="1:20" ht="27" customHeight="1" thickBot="1" x14ac:dyDescent="0.35">
      <c r="A14" s="83">
        <v>6</v>
      </c>
      <c r="B14" s="121" t="s">
        <v>99</v>
      </c>
      <c r="C14" s="169" t="s">
        <v>244</v>
      </c>
      <c r="D14" s="130" t="s">
        <v>16</v>
      </c>
      <c r="E14" s="423">
        <v>5</v>
      </c>
      <c r="F14" s="123">
        <v>2</v>
      </c>
      <c r="G14" s="129">
        <v>1</v>
      </c>
      <c r="H14" s="129"/>
      <c r="I14" s="129"/>
      <c r="J14" s="129">
        <f t="shared" si="1"/>
        <v>42</v>
      </c>
      <c r="K14" s="129">
        <f t="shared" si="2"/>
        <v>83</v>
      </c>
      <c r="L14" s="508" t="s">
        <v>23</v>
      </c>
      <c r="M14" s="509"/>
      <c r="N14" s="510"/>
      <c r="O14">
        <f t="shared" si="0"/>
        <v>3</v>
      </c>
      <c r="P14" s="67"/>
      <c r="Q14" s="67"/>
      <c r="R14" s="67"/>
      <c r="S14" s="67"/>
      <c r="T14" s="67"/>
    </row>
    <row r="15" spans="1:20" ht="28.8" customHeight="1" x14ac:dyDescent="0.3">
      <c r="A15" s="83">
        <v>7</v>
      </c>
      <c r="B15" s="121" t="s">
        <v>100</v>
      </c>
      <c r="C15" s="169" t="s">
        <v>245</v>
      </c>
      <c r="D15" s="130" t="s">
        <v>16</v>
      </c>
      <c r="E15" s="423">
        <v>3</v>
      </c>
      <c r="F15" s="123"/>
      <c r="G15" s="129">
        <v>4</v>
      </c>
      <c r="H15" s="129"/>
      <c r="I15" s="129"/>
      <c r="J15" s="129">
        <f t="shared" si="1"/>
        <v>56</v>
      </c>
      <c r="K15" s="129">
        <f t="shared" si="2"/>
        <v>19</v>
      </c>
      <c r="L15" s="508" t="s">
        <v>24</v>
      </c>
      <c r="M15" s="509"/>
      <c r="N15" s="510"/>
      <c r="O15">
        <f t="shared" si="0"/>
        <v>4</v>
      </c>
      <c r="P15" s="67"/>
      <c r="Q15" s="67"/>
      <c r="R15" s="67"/>
      <c r="S15" s="67"/>
      <c r="T15" s="67"/>
    </row>
    <row r="16" spans="1:20" ht="15" thickBot="1" x14ac:dyDescent="0.35">
      <c r="A16" s="131">
        <v>8</v>
      </c>
      <c r="B16" s="110" t="s">
        <v>101</v>
      </c>
      <c r="C16" s="170" t="s">
        <v>211</v>
      </c>
      <c r="D16" s="171" t="s">
        <v>15</v>
      </c>
      <c r="E16" s="171">
        <v>1</v>
      </c>
      <c r="F16" s="406"/>
      <c r="G16" s="133">
        <v>1</v>
      </c>
      <c r="H16" s="133"/>
      <c r="I16" s="133"/>
      <c r="J16" s="133">
        <f t="shared" si="1"/>
        <v>14</v>
      </c>
      <c r="K16" s="133">
        <f t="shared" si="2"/>
        <v>11</v>
      </c>
      <c r="L16" s="508" t="s">
        <v>24</v>
      </c>
      <c r="M16" s="509"/>
      <c r="N16" s="510"/>
      <c r="O16">
        <f t="shared" si="0"/>
        <v>1</v>
      </c>
      <c r="P16" s="67"/>
      <c r="Q16" s="67"/>
      <c r="R16" s="67"/>
      <c r="S16" s="67"/>
      <c r="T16" s="67"/>
    </row>
    <row r="17" spans="1:20" ht="15" customHeight="1" thickBot="1" x14ac:dyDescent="0.35">
      <c r="A17" s="555" t="s">
        <v>316</v>
      </c>
      <c r="B17" s="556"/>
      <c r="C17" s="556"/>
      <c r="D17" s="556"/>
      <c r="E17" s="556"/>
      <c r="F17" s="556"/>
      <c r="G17" s="556"/>
      <c r="H17" s="556"/>
      <c r="I17" s="556"/>
      <c r="J17" s="556"/>
      <c r="K17" s="556"/>
      <c r="L17" s="566"/>
      <c r="M17" s="566"/>
      <c r="N17" s="567"/>
      <c r="P17" s="67"/>
      <c r="Q17" s="67"/>
      <c r="R17" s="73"/>
      <c r="S17" s="67"/>
      <c r="T17" s="67"/>
    </row>
    <row r="18" spans="1:20" ht="15" customHeight="1" x14ac:dyDescent="0.3">
      <c r="A18" s="87">
        <v>9</v>
      </c>
      <c r="B18" s="111" t="s">
        <v>102</v>
      </c>
      <c r="C18" s="88" t="s">
        <v>333</v>
      </c>
      <c r="D18" s="536" t="s">
        <v>15</v>
      </c>
      <c r="E18" s="536">
        <v>1</v>
      </c>
      <c r="F18" s="538"/>
      <c r="G18" s="511">
        <v>2</v>
      </c>
      <c r="H18" s="511"/>
      <c r="I18" s="511"/>
      <c r="J18" s="511">
        <f t="shared" ref="J18" si="3">SUM(F18:I18)*14</f>
        <v>28</v>
      </c>
      <c r="K18" s="511">
        <f t="shared" ref="K18" si="4">E18*25-J18</f>
        <v>-3</v>
      </c>
      <c r="L18" s="513" t="s">
        <v>24</v>
      </c>
      <c r="M18" s="514"/>
      <c r="N18" s="515"/>
      <c r="O18">
        <f t="shared" si="0"/>
        <v>2</v>
      </c>
      <c r="P18" s="67"/>
      <c r="Q18" s="67" t="s">
        <v>318</v>
      </c>
      <c r="R18" s="67"/>
      <c r="S18" s="67"/>
      <c r="T18" s="67"/>
    </row>
    <row r="19" spans="1:20" ht="15" thickBot="1" x14ac:dyDescent="0.35">
      <c r="A19" s="134">
        <v>10</v>
      </c>
      <c r="B19" s="121" t="s">
        <v>103</v>
      </c>
      <c r="C19" s="169" t="s">
        <v>334</v>
      </c>
      <c r="D19" s="537"/>
      <c r="E19" s="537"/>
      <c r="F19" s="539"/>
      <c r="G19" s="512"/>
      <c r="H19" s="512"/>
      <c r="I19" s="512"/>
      <c r="J19" s="512"/>
      <c r="K19" s="512"/>
      <c r="L19" s="516"/>
      <c r="M19" s="517"/>
      <c r="N19" s="518"/>
      <c r="P19" s="67"/>
      <c r="Q19" s="67"/>
      <c r="R19" s="67"/>
      <c r="S19" s="67"/>
      <c r="T19" s="67"/>
    </row>
    <row r="20" spans="1:20" x14ac:dyDescent="0.3">
      <c r="A20" s="558" t="s">
        <v>25</v>
      </c>
      <c r="B20" s="559"/>
      <c r="C20" s="559"/>
      <c r="D20" s="135" t="s">
        <v>26</v>
      </c>
      <c r="E20" s="560">
        <f t="shared" ref="E20:K20" si="5">SUM(E9:E19)</f>
        <v>31</v>
      </c>
      <c r="F20" s="137">
        <f t="shared" si="5"/>
        <v>9</v>
      </c>
      <c r="G20" s="138">
        <f t="shared" si="5"/>
        <v>16</v>
      </c>
      <c r="H20" s="138">
        <f t="shared" si="5"/>
        <v>0</v>
      </c>
      <c r="I20" s="138">
        <f t="shared" si="5"/>
        <v>0</v>
      </c>
      <c r="J20" s="562">
        <f t="shared" si="5"/>
        <v>350</v>
      </c>
      <c r="K20" s="562">
        <f t="shared" si="5"/>
        <v>425</v>
      </c>
      <c r="L20" s="138" t="s">
        <v>27</v>
      </c>
      <c r="M20" s="564" t="s">
        <v>28</v>
      </c>
      <c r="N20" s="565"/>
      <c r="P20" s="67"/>
      <c r="Q20" s="67"/>
      <c r="R20" s="67"/>
      <c r="S20" s="67"/>
      <c r="T20" s="67"/>
    </row>
    <row r="21" spans="1:20" ht="15" thickBot="1" x14ac:dyDescent="0.35">
      <c r="A21" s="558"/>
      <c r="B21" s="559"/>
      <c r="C21" s="559"/>
      <c r="D21" s="139" t="s">
        <v>29</v>
      </c>
      <c r="E21" s="561"/>
      <c r="F21" s="140">
        <f>COUNT(F9:F19)</f>
        <v>5</v>
      </c>
      <c r="G21" s="141">
        <f>COUNT(G9:G19)</f>
        <v>9</v>
      </c>
      <c r="H21" s="141">
        <f>COUNT(H9:H19)</f>
        <v>0</v>
      </c>
      <c r="I21" s="141">
        <f>COUNT(I9:I19)</f>
        <v>0</v>
      </c>
      <c r="J21" s="563"/>
      <c r="K21" s="563"/>
      <c r="L21" s="133">
        <f>COUNTIF(L1:L20,"=E")</f>
        <v>5</v>
      </c>
      <c r="M21" s="530">
        <f>COUNTIF(L1:L20,"=V")</f>
        <v>4</v>
      </c>
      <c r="N21" s="531"/>
      <c r="P21" s="67" t="s">
        <v>319</v>
      </c>
      <c r="Q21" s="67" t="s">
        <v>323</v>
      </c>
      <c r="R21" s="67" t="s">
        <v>320</v>
      </c>
      <c r="S21" s="67"/>
      <c r="T21" s="67"/>
    </row>
    <row r="22" spans="1:20" ht="15" customHeight="1" thickBot="1" x14ac:dyDescent="0.35">
      <c r="A22" s="555" t="s">
        <v>317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7"/>
      <c r="P22" s="67">
        <f>SUM(O10:O12)</f>
        <v>10</v>
      </c>
      <c r="Q22" s="67">
        <f>SUM(O13:O15)</f>
        <v>10</v>
      </c>
      <c r="R22" s="67">
        <f>SUM(O9, O16, O18)</f>
        <v>5</v>
      </c>
      <c r="S22" s="67"/>
      <c r="T22" s="67"/>
    </row>
    <row r="23" spans="1:20" ht="15" customHeight="1" thickBot="1" x14ac:dyDescent="0.35">
      <c r="A23" s="87">
        <v>11</v>
      </c>
      <c r="B23" s="111" t="s">
        <v>104</v>
      </c>
      <c r="C23" s="142" t="s">
        <v>246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08">
        <f t="shared" ref="J23:J26" si="6">SUM(F23:I23)*14</f>
        <v>28</v>
      </c>
      <c r="K23" s="108">
        <f t="shared" ref="K23:K26" si="7">E23*25-J23</f>
        <v>22</v>
      </c>
      <c r="L23" s="508" t="s">
        <v>24</v>
      </c>
      <c r="M23" s="509"/>
      <c r="N23" s="510"/>
      <c r="P23" s="67"/>
      <c r="Q23" s="12"/>
      <c r="R23" s="67"/>
      <c r="S23" s="67"/>
      <c r="T23" s="67"/>
    </row>
    <row r="24" spans="1:20" ht="15" customHeight="1" thickBot="1" x14ac:dyDescent="0.35">
      <c r="A24" s="134">
        <v>12</v>
      </c>
      <c r="B24" s="121" t="s">
        <v>105</v>
      </c>
      <c r="C24" s="144" t="s">
        <v>222</v>
      </c>
      <c r="D24" s="143" t="s">
        <v>15</v>
      </c>
      <c r="E24" s="117">
        <v>2</v>
      </c>
      <c r="F24" s="113">
        <v>2</v>
      </c>
      <c r="G24" s="108"/>
      <c r="H24" s="108"/>
      <c r="I24" s="108"/>
      <c r="J24" s="108"/>
      <c r="K24" s="108"/>
      <c r="L24" s="508" t="s">
        <v>24</v>
      </c>
      <c r="M24" s="509"/>
      <c r="N24" s="510"/>
      <c r="P24" s="67"/>
      <c r="Q24" s="12"/>
      <c r="R24" s="67"/>
      <c r="S24" s="67"/>
      <c r="T24" s="67"/>
    </row>
    <row r="25" spans="1:20" ht="15" customHeight="1" thickBot="1" x14ac:dyDescent="0.35">
      <c r="A25" s="82">
        <v>13</v>
      </c>
      <c r="B25" s="121" t="s">
        <v>106</v>
      </c>
      <c r="C25" s="144" t="s">
        <v>223</v>
      </c>
      <c r="D25" s="143" t="s">
        <v>15</v>
      </c>
      <c r="E25" s="117">
        <v>2</v>
      </c>
      <c r="F25" s="113"/>
      <c r="G25" s="108">
        <v>2</v>
      </c>
      <c r="H25" s="108"/>
      <c r="I25" s="108"/>
      <c r="J25" s="129">
        <f t="shared" si="6"/>
        <v>28</v>
      </c>
      <c r="K25" s="129">
        <f t="shared" si="7"/>
        <v>22</v>
      </c>
      <c r="L25" s="508" t="s">
        <v>24</v>
      </c>
      <c r="M25" s="509"/>
      <c r="N25" s="510"/>
      <c r="P25" s="67"/>
      <c r="Q25" s="12"/>
      <c r="R25" s="68"/>
      <c r="S25" s="68"/>
      <c r="T25" s="68"/>
    </row>
    <row r="26" spans="1:20" ht="15" customHeight="1" thickBot="1" x14ac:dyDescent="0.35">
      <c r="A26" s="83">
        <v>14</v>
      </c>
      <c r="B26" s="121" t="s">
        <v>107</v>
      </c>
      <c r="C26" s="144" t="s">
        <v>30</v>
      </c>
      <c r="D26" s="145" t="s">
        <v>68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si="6"/>
        <v>56</v>
      </c>
      <c r="K26" s="129">
        <f t="shared" si="7"/>
        <v>69</v>
      </c>
      <c r="L26" s="508" t="s">
        <v>23</v>
      </c>
      <c r="M26" s="509"/>
      <c r="N26" s="510"/>
      <c r="P26" s="67"/>
      <c r="Q26" s="12"/>
      <c r="R26" s="68"/>
      <c r="S26" s="68"/>
      <c r="T26" s="68"/>
    </row>
    <row r="27" spans="1:20" ht="15.75" customHeight="1" thickBot="1" x14ac:dyDescent="0.35">
      <c r="A27" s="134">
        <v>15</v>
      </c>
      <c r="B27" s="109" t="s">
        <v>108</v>
      </c>
      <c r="C27" s="144" t="s">
        <v>31</v>
      </c>
      <c r="D27" s="173" t="s">
        <v>15</v>
      </c>
      <c r="E27" s="118">
        <v>3</v>
      </c>
      <c r="F27" s="553" t="s">
        <v>239</v>
      </c>
      <c r="G27" s="554"/>
      <c r="H27" s="554"/>
      <c r="I27" s="533"/>
      <c r="J27" s="109">
        <f>SUM(F27:H27)*14</f>
        <v>0</v>
      </c>
      <c r="K27" s="109">
        <v>19</v>
      </c>
      <c r="L27" s="508" t="s">
        <v>24</v>
      </c>
      <c r="M27" s="509"/>
      <c r="N27" s="510"/>
      <c r="P27" s="67"/>
      <c r="Q27" s="12"/>
      <c r="R27" s="67"/>
      <c r="S27" s="67"/>
      <c r="T27" s="6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s">
        <v>33</v>
      </c>
      <c r="D29" s="498">
        <f>SUM(F9:I16)</f>
        <v>23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25</v>
      </c>
      <c r="Q29" s="168">
        <f>SUM(P22, Q22, R22)</f>
        <v>25</v>
      </c>
      <c r="R29" s="21"/>
      <c r="S29" s="21"/>
      <c r="T29" s="21"/>
    </row>
    <row r="30" spans="1:20" ht="15.75" customHeight="1" x14ac:dyDescent="0.3">
      <c r="B30" s="496"/>
      <c r="C30" s="34" t="s">
        <v>34</v>
      </c>
      <c r="D30" s="501">
        <f>SUM(F18:I19)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s">
        <v>35</v>
      </c>
      <c r="D31" s="504">
        <f>SUM(F23:I27)</f>
        <v>10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s">
        <v>39</v>
      </c>
      <c r="C34" s="490"/>
      <c r="D34" s="491" t="s">
        <v>71</v>
      </c>
      <c r="E34" s="491"/>
      <c r="F34" s="491"/>
      <c r="G34" s="491"/>
      <c r="H34" s="491"/>
      <c r="I34" s="491"/>
      <c r="J34" s="492" t="s">
        <v>72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A52" s="493" t="s">
        <v>60</v>
      </c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</row>
    <row r="53" spans="1:13" ht="15" customHeight="1" x14ac:dyDescent="0.3">
      <c r="A53" s="494" t="s">
        <v>40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488"/>
      <c r="F57" s="488"/>
      <c r="G57" s="488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488"/>
      <c r="F58" s="488"/>
      <c r="G58" s="488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C3:G4 D2 K1:L2 A9:N9 A27:B27 D18:N19 D34 J34 C23:N25 A18:A19 A16:D16 F16:N16 A23:A26 T18:XFD19 T23:XFD25 T9:XFD16 A11:N15 A10:B10 D10:N10" name="Editabil"/>
    <protectedRange sqref="E16" name="Editabil_1"/>
    <protectedRange sqref="B18:B19" name="Editabil_2"/>
    <protectedRange sqref="B23:B26" name="Editabil_3"/>
    <protectedRange sqref="O19:S19 O23:S25 P9:S16 P18:S18" name="Editabil_4"/>
    <protectedRange sqref="O9:O16 O18" name="Editabil_4_1"/>
    <protectedRange sqref="C18:C19" name="Editabil_5"/>
    <protectedRange sqref="C10" name="Editabil_6"/>
  </protectedRanges>
  <mergeCells count="63">
    <mergeCell ref="C3:G3"/>
    <mergeCell ref="K3:L3"/>
    <mergeCell ref="D1:H1"/>
    <mergeCell ref="K1:L1"/>
    <mergeCell ref="B2:C2"/>
    <mergeCell ref="D2:H2"/>
    <mergeCell ref="K2:L2"/>
    <mergeCell ref="L13:N1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L12:N12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F27:I27"/>
    <mergeCell ref="L27:N27"/>
    <mergeCell ref="J18:J19"/>
    <mergeCell ref="K18:K19"/>
    <mergeCell ref="L18:N19"/>
    <mergeCell ref="A22:N22"/>
    <mergeCell ref="L23:N23"/>
    <mergeCell ref="L24:N24"/>
    <mergeCell ref="L25:N25"/>
    <mergeCell ref="L26:N26"/>
    <mergeCell ref="A20:C21"/>
    <mergeCell ref="E20:E21"/>
    <mergeCell ref="J20:J21"/>
    <mergeCell ref="K20:K21"/>
    <mergeCell ref="M20:N20"/>
    <mergeCell ref="M21:N21"/>
    <mergeCell ref="B29:B31"/>
    <mergeCell ref="D29:M29"/>
    <mergeCell ref="D30:M30"/>
    <mergeCell ref="D31:M31"/>
    <mergeCell ref="E33:F33"/>
    <mergeCell ref="J33:M33"/>
    <mergeCell ref="E57:G57"/>
    <mergeCell ref="E58:G58"/>
    <mergeCell ref="R33:T33"/>
    <mergeCell ref="B34:C34"/>
    <mergeCell ref="D34:I34"/>
    <mergeCell ref="J34:M34"/>
    <mergeCell ref="A52:M52"/>
    <mergeCell ref="A53:M53"/>
  </mergeCells>
  <conditionalFormatting sqref="D1:D7 D9:D16 D18 D20:D21 D23:D49">
    <cfRule type="cellIs" dxfId="598" priority="1" stopIfTrue="1" operator="equal">
      <formula>"DI"</formula>
    </cfRule>
    <cfRule type="cellIs" dxfId="597" priority="2" stopIfTrue="1" operator="equal">
      <formula>"DJ"</formula>
    </cfRule>
    <cfRule type="cellIs" dxfId="596" priority="3" stopIfTrue="1" operator="equal">
      <formula>"DM"</formula>
    </cfRule>
    <cfRule type="cellIs" dxfId="595" priority="4" stopIfTrue="1" operator="equal">
      <formula>"D"</formula>
    </cfRule>
    <cfRule type="cellIs" dxfId="594" priority="5" operator="equal">
      <formula>"SI"</formula>
    </cfRule>
    <cfRule type="cellIs" dxfId="593" priority="6" operator="equal">
      <formula>"SJ"</formula>
    </cfRule>
    <cfRule type="cellIs" dxfId="592" priority="7" operator="equal">
      <formula>"SM"</formula>
    </cfRule>
    <cfRule type="cellIs" dxfId="591" priority="8" operator="equal">
      <formula>"S"</formula>
    </cfRule>
    <cfRule type="cellIs" dxfId="590" priority="9" operator="equal">
      <formula>"C"</formula>
    </cfRule>
    <cfRule type="cellIs" dxfId="589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2" fitToWidth="0" orientation="landscape" horizontalDpi="300" verticalDpi="300" r:id="rId1"/>
  <rowBreaks count="1" manualBreakCount="1">
    <brk id="35" max="1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3585-CF83-48BD-8A9B-A0D2E99CDD0D}">
  <dimension ref="A1:T61"/>
  <sheetViews>
    <sheetView zoomScale="90" zoomScaleNormal="90" zoomScaleSheetLayoutView="9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s">
        <v>63</v>
      </c>
      <c r="E2" s="488"/>
      <c r="F2" s="488"/>
      <c r="G2" s="488"/>
      <c r="H2" s="488"/>
      <c r="J2" s="8" t="s">
        <v>1</v>
      </c>
      <c r="K2" s="490" t="s">
        <v>44</v>
      </c>
      <c r="L2" s="490"/>
      <c r="P2" s="67"/>
      <c r="Q2" s="67"/>
      <c r="R2" s="67"/>
      <c r="S2" s="67"/>
      <c r="T2" s="67"/>
    </row>
    <row r="3" spans="1:20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4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67"/>
      <c r="Q6" s="67"/>
      <c r="R6" s="67"/>
      <c r="S6" s="67"/>
      <c r="T6" s="67"/>
    </row>
    <row r="7" spans="1:20" ht="15" thickBot="1" x14ac:dyDescent="0.35">
      <c r="A7" s="585"/>
      <c r="B7" s="587"/>
      <c r="C7" s="587"/>
      <c r="D7" s="587"/>
      <c r="E7" s="589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78" t="s">
        <v>20</v>
      </c>
      <c r="L7" s="594"/>
      <c r="M7" s="595"/>
      <c r="N7" s="596"/>
      <c r="P7" s="67"/>
      <c r="Q7" s="67"/>
      <c r="R7" s="67"/>
      <c r="S7" s="67"/>
      <c r="T7" s="67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67"/>
      <c r="Q8" s="67"/>
      <c r="R8" s="67"/>
      <c r="S8" s="67"/>
      <c r="T8" s="67"/>
    </row>
    <row r="9" spans="1:20" s="187" customFormat="1" ht="15" customHeight="1" thickBot="1" x14ac:dyDescent="0.35">
      <c r="A9" s="146">
        <v>1</v>
      </c>
      <c r="B9" s="147" t="s">
        <v>94</v>
      </c>
      <c r="C9" s="148" t="s">
        <v>67</v>
      </c>
      <c r="D9" s="149" t="s">
        <v>22</v>
      </c>
      <c r="E9" s="150">
        <v>3</v>
      </c>
      <c r="F9" s="150">
        <v>1</v>
      </c>
      <c r="G9" s="151">
        <v>1</v>
      </c>
      <c r="H9" s="151"/>
      <c r="I9" s="151"/>
      <c r="J9" s="151">
        <f>SUM(F9:I9)*14</f>
        <v>28</v>
      </c>
      <c r="K9" s="151">
        <f>E9*25-J9</f>
        <v>47</v>
      </c>
      <c r="L9" s="601" t="s">
        <v>23</v>
      </c>
      <c r="M9" s="602"/>
      <c r="N9" s="603"/>
      <c r="O9" s="120">
        <f t="shared" ref="O9:O18" si="0">SUM(F9:I9)</f>
        <v>2</v>
      </c>
      <c r="P9" s="154"/>
      <c r="Q9" s="154"/>
      <c r="R9" s="154"/>
      <c r="S9" s="154"/>
      <c r="T9" s="186"/>
    </row>
    <row r="10" spans="1:20" s="189" customFormat="1" ht="15" customHeight="1" thickBot="1" x14ac:dyDescent="0.35">
      <c r="A10" s="162">
        <v>2</v>
      </c>
      <c r="B10" s="163" t="s">
        <v>95</v>
      </c>
      <c r="C10" s="124" t="s">
        <v>374</v>
      </c>
      <c r="D10" s="125" t="s">
        <v>16</v>
      </c>
      <c r="E10" s="126">
        <v>5</v>
      </c>
      <c r="F10" s="127">
        <v>2</v>
      </c>
      <c r="G10" s="128">
        <v>1</v>
      </c>
      <c r="H10" s="128"/>
      <c r="I10" s="128"/>
      <c r="J10" s="128">
        <f t="shared" ref="J10:J16" si="1">SUM(F10:I10)*14</f>
        <v>42</v>
      </c>
      <c r="K10" s="128">
        <f t="shared" ref="K10:K16" si="2">E10*25-J10</f>
        <v>83</v>
      </c>
      <c r="L10" s="604" t="s">
        <v>23</v>
      </c>
      <c r="M10" s="605"/>
      <c r="N10" s="606"/>
      <c r="O10" s="164">
        <f t="shared" si="0"/>
        <v>3</v>
      </c>
      <c r="P10" s="165"/>
      <c r="Q10" s="165"/>
      <c r="R10" s="165"/>
      <c r="S10" s="165"/>
      <c r="T10" s="188"/>
    </row>
    <row r="11" spans="1:20" s="189" customFormat="1" ht="15" customHeight="1" thickBot="1" x14ac:dyDescent="0.35">
      <c r="A11" s="162">
        <v>3</v>
      </c>
      <c r="B11" s="163" t="s">
        <v>96</v>
      </c>
      <c r="C11" s="124" t="s">
        <v>66</v>
      </c>
      <c r="D11" s="125" t="s">
        <v>16</v>
      </c>
      <c r="E11" s="126">
        <v>5</v>
      </c>
      <c r="F11" s="127">
        <v>2</v>
      </c>
      <c r="G11" s="128">
        <v>1</v>
      </c>
      <c r="H11" s="128"/>
      <c r="I11" s="128"/>
      <c r="J11" s="128">
        <f t="shared" si="1"/>
        <v>42</v>
      </c>
      <c r="K11" s="128">
        <f t="shared" si="2"/>
        <v>83</v>
      </c>
      <c r="L11" s="604" t="s">
        <v>23</v>
      </c>
      <c r="M11" s="605"/>
      <c r="N11" s="606"/>
      <c r="O11" s="164">
        <f t="shared" si="0"/>
        <v>3</v>
      </c>
      <c r="P11" s="165"/>
      <c r="Q11" s="165"/>
      <c r="R11" s="165"/>
      <c r="S11" s="165"/>
      <c r="T11" s="188"/>
    </row>
    <row r="12" spans="1:20" s="189" customFormat="1" ht="15" thickBot="1" x14ac:dyDescent="0.35">
      <c r="A12" s="162">
        <v>4</v>
      </c>
      <c r="B12" s="163" t="s">
        <v>97</v>
      </c>
      <c r="C12" s="124" t="s">
        <v>215</v>
      </c>
      <c r="D12" s="125" t="s">
        <v>16</v>
      </c>
      <c r="E12" s="126">
        <v>3</v>
      </c>
      <c r="F12" s="127"/>
      <c r="G12" s="128">
        <v>4</v>
      </c>
      <c r="H12" s="128"/>
      <c r="I12" s="128"/>
      <c r="J12" s="128">
        <f t="shared" si="1"/>
        <v>56</v>
      </c>
      <c r="K12" s="128">
        <f t="shared" si="2"/>
        <v>19</v>
      </c>
      <c r="L12" s="604" t="s">
        <v>24</v>
      </c>
      <c r="M12" s="605"/>
      <c r="N12" s="606"/>
      <c r="O12" s="164">
        <f t="shared" si="0"/>
        <v>4</v>
      </c>
      <c r="P12" s="165"/>
      <c r="Q12" s="165"/>
      <c r="R12" s="165"/>
      <c r="S12" s="165"/>
      <c r="T12" s="188"/>
    </row>
    <row r="13" spans="1:20" s="200" customFormat="1" ht="15" thickBot="1" x14ac:dyDescent="0.35">
      <c r="A13" s="190">
        <v>5</v>
      </c>
      <c r="B13" s="191" t="s">
        <v>98</v>
      </c>
      <c r="C13" s="192" t="s">
        <v>296</v>
      </c>
      <c r="D13" s="193" t="s">
        <v>16</v>
      </c>
      <c r="E13" s="194">
        <v>5</v>
      </c>
      <c r="F13" s="195">
        <v>2</v>
      </c>
      <c r="G13" s="196">
        <v>1</v>
      </c>
      <c r="H13" s="196"/>
      <c r="I13" s="196"/>
      <c r="J13" s="196">
        <f t="shared" si="1"/>
        <v>42</v>
      </c>
      <c r="K13" s="196">
        <f t="shared" si="2"/>
        <v>83</v>
      </c>
      <c r="L13" s="581" t="s">
        <v>23</v>
      </c>
      <c r="M13" s="582"/>
      <c r="N13" s="583"/>
      <c r="O13" s="197">
        <f t="shared" si="0"/>
        <v>3</v>
      </c>
      <c r="P13" s="198"/>
      <c r="Q13" s="198"/>
      <c r="R13" s="198"/>
      <c r="S13" s="198"/>
      <c r="T13" s="199"/>
    </row>
    <row r="14" spans="1:20" s="200" customFormat="1" ht="27" customHeight="1" thickBot="1" x14ac:dyDescent="0.35">
      <c r="A14" s="190">
        <v>6</v>
      </c>
      <c r="B14" s="191" t="s">
        <v>99</v>
      </c>
      <c r="C14" s="192" t="s">
        <v>248</v>
      </c>
      <c r="D14" s="193" t="s">
        <v>16</v>
      </c>
      <c r="E14" s="194">
        <v>5</v>
      </c>
      <c r="F14" s="195">
        <v>2</v>
      </c>
      <c r="G14" s="196">
        <v>1</v>
      </c>
      <c r="H14" s="196"/>
      <c r="I14" s="196"/>
      <c r="J14" s="196">
        <f t="shared" si="1"/>
        <v>42</v>
      </c>
      <c r="K14" s="196">
        <f t="shared" si="2"/>
        <v>83</v>
      </c>
      <c r="L14" s="581" t="s">
        <v>23</v>
      </c>
      <c r="M14" s="582"/>
      <c r="N14" s="583"/>
      <c r="O14" s="197">
        <f t="shared" si="0"/>
        <v>3</v>
      </c>
      <c r="P14" s="198"/>
      <c r="Q14" s="198"/>
      <c r="R14" s="198"/>
      <c r="S14" s="198"/>
      <c r="T14" s="199"/>
    </row>
    <row r="15" spans="1:20" s="200" customFormat="1" ht="28.8" customHeight="1" x14ac:dyDescent="0.3">
      <c r="A15" s="190">
        <v>7</v>
      </c>
      <c r="B15" s="191" t="s">
        <v>100</v>
      </c>
      <c r="C15" s="192" t="s">
        <v>249</v>
      </c>
      <c r="D15" s="193" t="s">
        <v>16</v>
      </c>
      <c r="E15" s="194">
        <v>3</v>
      </c>
      <c r="F15" s="195"/>
      <c r="G15" s="196">
        <v>4</v>
      </c>
      <c r="H15" s="196"/>
      <c r="I15" s="196"/>
      <c r="J15" s="196">
        <f t="shared" si="1"/>
        <v>56</v>
      </c>
      <c r="K15" s="196">
        <f t="shared" si="2"/>
        <v>19</v>
      </c>
      <c r="L15" s="581" t="s">
        <v>24</v>
      </c>
      <c r="M15" s="582"/>
      <c r="N15" s="583"/>
      <c r="O15" s="197">
        <f t="shared" si="0"/>
        <v>4</v>
      </c>
      <c r="P15" s="198"/>
      <c r="Q15" s="198"/>
      <c r="R15" s="198"/>
      <c r="S15" s="198"/>
      <c r="T15" s="199"/>
    </row>
    <row r="16" spans="1:20" s="187" customFormat="1" ht="15" thickBot="1" x14ac:dyDescent="0.35">
      <c r="A16" s="156">
        <v>8</v>
      </c>
      <c r="B16" s="157" t="s">
        <v>101</v>
      </c>
      <c r="C16" s="158" t="s">
        <v>211</v>
      </c>
      <c r="D16" s="159" t="s">
        <v>15</v>
      </c>
      <c r="E16" s="159">
        <v>1</v>
      </c>
      <c r="F16" s="160"/>
      <c r="G16" s="161">
        <v>1</v>
      </c>
      <c r="H16" s="161"/>
      <c r="I16" s="161"/>
      <c r="J16" s="161">
        <f t="shared" si="1"/>
        <v>14</v>
      </c>
      <c r="K16" s="161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154"/>
      <c r="Q16" s="154"/>
      <c r="R16" s="154"/>
      <c r="S16" s="154"/>
      <c r="T16" s="186"/>
    </row>
    <row r="17" spans="1:20" s="184" customFormat="1" ht="15" customHeight="1" thickBot="1" x14ac:dyDescent="0.35">
      <c r="A17" s="607" t="s">
        <v>316</v>
      </c>
      <c r="B17" s="608"/>
      <c r="C17" s="608"/>
      <c r="D17" s="608"/>
      <c r="E17" s="608"/>
      <c r="F17" s="608"/>
      <c r="G17" s="608"/>
      <c r="H17" s="608"/>
      <c r="I17" s="608"/>
      <c r="J17" s="608"/>
      <c r="K17" s="608"/>
      <c r="L17" s="609"/>
      <c r="M17" s="609"/>
      <c r="N17" s="610"/>
      <c r="O17"/>
      <c r="P17" s="67"/>
      <c r="Q17" s="67"/>
      <c r="R17" s="73"/>
      <c r="S17" s="67"/>
      <c r="T17" s="183"/>
    </row>
    <row r="18" spans="1:20" s="187" customFormat="1" ht="15" customHeight="1" x14ac:dyDescent="0.3">
      <c r="A18" s="146">
        <v>9</v>
      </c>
      <c r="B18" s="147" t="s">
        <v>102</v>
      </c>
      <c r="C18" s="148" t="s">
        <v>333</v>
      </c>
      <c r="D18" s="611" t="s">
        <v>15</v>
      </c>
      <c r="E18" s="611">
        <v>1</v>
      </c>
      <c r="F18" s="613"/>
      <c r="G18" s="615">
        <v>2</v>
      </c>
      <c r="H18" s="615"/>
      <c r="I18" s="615"/>
      <c r="J18" s="615">
        <f t="shared" ref="J18" si="3">SUM(F18:I18)*14</f>
        <v>28</v>
      </c>
      <c r="K18" s="615">
        <f t="shared" ref="K18" si="4">E18*25-J18</f>
        <v>-3</v>
      </c>
      <c r="L18" s="617" t="s">
        <v>24</v>
      </c>
      <c r="M18" s="618"/>
      <c r="N18" s="619"/>
      <c r="O18" s="120">
        <f t="shared" si="0"/>
        <v>2</v>
      </c>
      <c r="P18" s="154"/>
      <c r="Q18" s="154" t="s">
        <v>318</v>
      </c>
      <c r="R18" s="154"/>
      <c r="S18" s="154"/>
      <c r="T18" s="186"/>
    </row>
    <row r="19" spans="1:20" s="187" customFormat="1" ht="15" thickBot="1" x14ac:dyDescent="0.35">
      <c r="A19" s="166">
        <v>10</v>
      </c>
      <c r="B19" s="152" t="s">
        <v>103</v>
      </c>
      <c r="C19" s="213" t="s">
        <v>334</v>
      </c>
      <c r="D19" s="612"/>
      <c r="E19" s="612"/>
      <c r="F19" s="614"/>
      <c r="G19" s="616"/>
      <c r="H19" s="616"/>
      <c r="I19" s="616"/>
      <c r="J19" s="616"/>
      <c r="K19" s="616"/>
      <c r="L19" s="620"/>
      <c r="M19" s="621"/>
      <c r="N19" s="622"/>
      <c r="O19" s="120"/>
      <c r="P19" s="154"/>
      <c r="Q19" s="154"/>
      <c r="R19" s="154"/>
      <c r="S19" s="154"/>
      <c r="T19" s="186"/>
    </row>
    <row r="20" spans="1:20" s="184" customFormat="1" x14ac:dyDescent="0.3">
      <c r="A20" s="558" t="s">
        <v>25</v>
      </c>
      <c r="B20" s="559"/>
      <c r="C20" s="559"/>
      <c r="D20" s="135" t="s">
        <v>26</v>
      </c>
      <c r="E20" s="560">
        <f t="shared" ref="E20:K20" si="5">SUM(E9:E19)</f>
        <v>31</v>
      </c>
      <c r="F20" s="137">
        <f t="shared" si="5"/>
        <v>9</v>
      </c>
      <c r="G20" s="138">
        <f t="shared" si="5"/>
        <v>16</v>
      </c>
      <c r="H20" s="138">
        <f t="shared" si="5"/>
        <v>0</v>
      </c>
      <c r="I20" s="138">
        <f t="shared" si="5"/>
        <v>0</v>
      </c>
      <c r="J20" s="562">
        <f t="shared" si="5"/>
        <v>350</v>
      </c>
      <c r="K20" s="562">
        <f t="shared" si="5"/>
        <v>425</v>
      </c>
      <c r="L20" s="138" t="s">
        <v>27</v>
      </c>
      <c r="M20" s="564" t="s">
        <v>28</v>
      </c>
      <c r="N20" s="565"/>
      <c r="O20"/>
      <c r="P20" s="67"/>
      <c r="Q20" s="67"/>
      <c r="R20" s="67"/>
      <c r="S20" s="67"/>
      <c r="T20" s="183"/>
    </row>
    <row r="21" spans="1:20" s="184" customFormat="1" ht="15" thickBot="1" x14ac:dyDescent="0.35">
      <c r="A21" s="558"/>
      <c r="B21" s="559"/>
      <c r="C21" s="559"/>
      <c r="D21" s="139" t="s">
        <v>29</v>
      </c>
      <c r="E21" s="561"/>
      <c r="F21" s="140">
        <f>COUNT(F9:F19)</f>
        <v>5</v>
      </c>
      <c r="G21" s="141">
        <f>COUNT(G9:G19)</f>
        <v>9</v>
      </c>
      <c r="H21" s="141">
        <f>COUNT(H9:H19)</f>
        <v>0</v>
      </c>
      <c r="I21" s="141">
        <f>COUNT(I9:I19)</f>
        <v>0</v>
      </c>
      <c r="J21" s="563"/>
      <c r="K21" s="563"/>
      <c r="L21" s="133">
        <f>COUNTIF(L1:L20,"=E")</f>
        <v>5</v>
      </c>
      <c r="M21" s="530">
        <f>COUNTIF(L1:L20,"=V")</f>
        <v>4</v>
      </c>
      <c r="N21" s="531"/>
      <c r="O21"/>
      <c r="P21" s="67" t="s">
        <v>319</v>
      </c>
      <c r="Q21" s="67" t="s">
        <v>324</v>
      </c>
      <c r="R21" s="67" t="s">
        <v>320</v>
      </c>
      <c r="S21" s="67"/>
      <c r="T21" s="183"/>
    </row>
    <row r="22" spans="1:20" s="184" customFormat="1" ht="15" customHeight="1" thickBot="1" x14ac:dyDescent="0.35">
      <c r="A22" s="623" t="s">
        <v>317</v>
      </c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5"/>
      <c r="O22"/>
      <c r="P22" s="67">
        <f>SUM(O10:O12)</f>
        <v>10</v>
      </c>
      <c r="Q22" s="67">
        <f>SUM(O13:O15)</f>
        <v>10</v>
      </c>
      <c r="R22" s="67">
        <f>SUM(O9, O16, O18)</f>
        <v>5</v>
      </c>
      <c r="S22" s="67"/>
      <c r="T22" s="183"/>
    </row>
    <row r="23" spans="1:20" s="184" customFormat="1" ht="15" customHeight="1" thickBot="1" x14ac:dyDescent="0.35">
      <c r="A23" s="87">
        <v>11</v>
      </c>
      <c r="B23" s="111" t="s">
        <v>104</v>
      </c>
      <c r="C23" s="142" t="s">
        <v>247</v>
      </c>
      <c r="D23" s="143" t="s">
        <v>15</v>
      </c>
      <c r="E23" s="117">
        <v>2</v>
      </c>
      <c r="F23" s="113">
        <v>2</v>
      </c>
      <c r="G23" s="108"/>
      <c r="H23" s="108"/>
      <c r="I23" s="108"/>
      <c r="J23" s="108">
        <f t="shared" ref="J23:J26" si="6">SUM(F23:I23)*14</f>
        <v>28</v>
      </c>
      <c r="K23" s="108">
        <f t="shared" ref="K23:K26" si="7">E23*25-J23</f>
        <v>22</v>
      </c>
      <c r="L23" s="508" t="s">
        <v>24</v>
      </c>
      <c r="M23" s="509"/>
      <c r="N23" s="510"/>
      <c r="O23"/>
      <c r="P23" s="67"/>
      <c r="Q23" s="12"/>
      <c r="R23" s="67"/>
      <c r="S23" s="67"/>
      <c r="T23" s="183"/>
    </row>
    <row r="24" spans="1:20" s="184" customFormat="1" ht="15" customHeight="1" thickBot="1" x14ac:dyDescent="0.35">
      <c r="A24" s="134">
        <v>12</v>
      </c>
      <c r="B24" s="121" t="s">
        <v>105</v>
      </c>
      <c r="C24" s="144" t="s">
        <v>222</v>
      </c>
      <c r="D24" s="143" t="s">
        <v>15</v>
      </c>
      <c r="E24" s="117">
        <v>2</v>
      </c>
      <c r="F24" s="113">
        <v>2</v>
      </c>
      <c r="G24" s="108"/>
      <c r="H24" s="108"/>
      <c r="I24" s="108"/>
      <c r="J24" s="108"/>
      <c r="K24" s="108"/>
      <c r="L24" s="508" t="s">
        <v>24</v>
      </c>
      <c r="M24" s="509"/>
      <c r="N24" s="510"/>
      <c r="O24"/>
      <c r="P24" s="67"/>
      <c r="Q24" s="12"/>
      <c r="R24" s="67"/>
      <c r="S24" s="67"/>
      <c r="T24" s="183"/>
    </row>
    <row r="25" spans="1:20" s="184" customFormat="1" ht="15" customHeight="1" thickBot="1" x14ac:dyDescent="0.35">
      <c r="A25" s="82">
        <v>13</v>
      </c>
      <c r="B25" s="121" t="s">
        <v>106</v>
      </c>
      <c r="C25" s="144" t="s">
        <v>223</v>
      </c>
      <c r="D25" s="143" t="s">
        <v>15</v>
      </c>
      <c r="E25" s="117">
        <v>2</v>
      </c>
      <c r="F25" s="113"/>
      <c r="G25" s="108">
        <v>2</v>
      </c>
      <c r="H25" s="108"/>
      <c r="I25" s="108"/>
      <c r="J25" s="129">
        <f t="shared" si="6"/>
        <v>28</v>
      </c>
      <c r="K25" s="129">
        <f t="shared" si="7"/>
        <v>22</v>
      </c>
      <c r="L25" s="508" t="s">
        <v>24</v>
      </c>
      <c r="M25" s="509"/>
      <c r="N25" s="510"/>
      <c r="O25"/>
      <c r="P25" s="67"/>
      <c r="Q25" s="12"/>
      <c r="R25" s="68"/>
      <c r="S25" s="68"/>
      <c r="T25" s="185"/>
    </row>
    <row r="26" spans="1:20" s="184" customFormat="1" ht="15" customHeight="1" thickBot="1" x14ac:dyDescent="0.35">
      <c r="A26" s="83">
        <v>14</v>
      </c>
      <c r="B26" s="121" t="s">
        <v>107</v>
      </c>
      <c r="C26" s="144" t="s">
        <v>30</v>
      </c>
      <c r="D26" s="145" t="s">
        <v>68</v>
      </c>
      <c r="E26" s="130">
        <v>5</v>
      </c>
      <c r="F26" s="123">
        <v>2</v>
      </c>
      <c r="G26" s="129">
        <v>2</v>
      </c>
      <c r="H26" s="129"/>
      <c r="I26" s="129"/>
      <c r="J26" s="129">
        <f t="shared" si="6"/>
        <v>56</v>
      </c>
      <c r="K26" s="129">
        <f t="shared" si="7"/>
        <v>69</v>
      </c>
      <c r="L26" s="508" t="s">
        <v>23</v>
      </c>
      <c r="M26" s="509"/>
      <c r="N26" s="510"/>
      <c r="O26"/>
      <c r="P26" s="67"/>
      <c r="Q26" s="12"/>
      <c r="R26" s="68"/>
      <c r="S26" s="68"/>
      <c r="T26" s="185"/>
    </row>
    <row r="27" spans="1:20" s="184" customFormat="1" ht="15.75" customHeight="1" thickBot="1" x14ac:dyDescent="0.35">
      <c r="A27" s="134">
        <v>15</v>
      </c>
      <c r="B27" s="109" t="s">
        <v>108</v>
      </c>
      <c r="C27" s="144" t="s">
        <v>31</v>
      </c>
      <c r="D27" s="173" t="s">
        <v>15</v>
      </c>
      <c r="E27" s="118">
        <v>3</v>
      </c>
      <c r="F27" s="553" t="s">
        <v>239</v>
      </c>
      <c r="G27" s="554"/>
      <c r="H27" s="554"/>
      <c r="I27" s="533"/>
      <c r="J27" s="109">
        <f>SUM(F27:H27)*14</f>
        <v>0</v>
      </c>
      <c r="K27" s="109">
        <v>19</v>
      </c>
      <c r="L27" s="508" t="s">
        <v>24</v>
      </c>
      <c r="M27" s="509"/>
      <c r="N27" s="510"/>
      <c r="O27"/>
      <c r="P27" s="67"/>
      <c r="Q27" s="12"/>
      <c r="R27" s="67"/>
      <c r="S27" s="67"/>
      <c r="T27" s="183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2"/>
      <c r="Q28" s="12"/>
      <c r="R28" s="21"/>
      <c r="S28" s="21"/>
      <c r="T28" s="21"/>
    </row>
    <row r="29" spans="1:20" ht="15.75" customHeight="1" x14ac:dyDescent="0.3">
      <c r="B29" s="495" t="s">
        <v>32</v>
      </c>
      <c r="C29" s="33" t="s">
        <v>33</v>
      </c>
      <c r="D29" s="498">
        <f>SUM(F9:I16)</f>
        <v>23</v>
      </c>
      <c r="E29" s="499"/>
      <c r="F29" s="499"/>
      <c r="G29" s="499"/>
      <c r="H29" s="499"/>
      <c r="I29" s="499"/>
      <c r="J29" s="499"/>
      <c r="K29" s="499"/>
      <c r="L29" s="499"/>
      <c r="M29" s="500"/>
      <c r="O29" s="167" t="s">
        <v>322</v>
      </c>
      <c r="P29" s="168">
        <f>SUM(D29, D30)</f>
        <v>25</v>
      </c>
      <c r="Q29" s="168">
        <f>SUM(P22, Q22, R22)</f>
        <v>25</v>
      </c>
      <c r="R29" s="21"/>
      <c r="S29" s="21"/>
      <c r="T29" s="21"/>
    </row>
    <row r="30" spans="1:20" ht="15.75" customHeight="1" x14ac:dyDescent="0.3">
      <c r="B30" s="496"/>
      <c r="C30" s="34" t="s">
        <v>34</v>
      </c>
      <c r="D30" s="501">
        <f>SUM(F18:I19)</f>
        <v>2</v>
      </c>
      <c r="E30" s="502"/>
      <c r="F30" s="502"/>
      <c r="G30" s="502"/>
      <c r="H30" s="502"/>
      <c r="I30" s="502"/>
      <c r="J30" s="502"/>
      <c r="K30" s="502"/>
      <c r="L30" s="502"/>
      <c r="M30" s="503"/>
      <c r="P30" s="22"/>
      <c r="Q30" s="12"/>
      <c r="R30" s="21"/>
      <c r="S30" s="21"/>
      <c r="T30" s="21"/>
    </row>
    <row r="31" spans="1:20" ht="15.75" customHeight="1" thickBot="1" x14ac:dyDescent="0.35">
      <c r="B31" s="497"/>
      <c r="C31" s="35" t="s">
        <v>35</v>
      </c>
      <c r="D31" s="504">
        <f>SUM(F23:I27)</f>
        <v>10</v>
      </c>
      <c r="E31" s="505"/>
      <c r="F31" s="505"/>
      <c r="G31" s="505"/>
      <c r="H31" s="505"/>
      <c r="I31" s="505"/>
      <c r="J31" s="505"/>
      <c r="K31" s="505"/>
      <c r="L31" s="505"/>
      <c r="M31" s="506"/>
      <c r="P31" s="22"/>
      <c r="Q31" s="12"/>
      <c r="R31" s="21"/>
      <c r="S31" s="21"/>
      <c r="T31" s="21"/>
    </row>
    <row r="32" spans="1:20" s="26" customFormat="1" ht="15.75" customHeight="1" x14ac:dyDescent="0.2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P32" s="30"/>
      <c r="Q32" s="31"/>
      <c r="R32" s="32"/>
      <c r="S32" s="32"/>
      <c r="T32" s="32"/>
    </row>
    <row r="33" spans="2:20" ht="18" customHeight="1" x14ac:dyDescent="0.3">
      <c r="B33" s="4" t="s">
        <v>36</v>
      </c>
      <c r="C33" s="9"/>
      <c r="D33" s="1"/>
      <c r="E33" s="488" t="s">
        <v>37</v>
      </c>
      <c r="F33" s="488"/>
      <c r="G33" s="4"/>
      <c r="H33" s="1"/>
      <c r="I33" s="1"/>
      <c r="J33" s="507" t="s">
        <v>38</v>
      </c>
      <c r="K33" s="507"/>
      <c r="L33" s="507"/>
      <c r="M33" s="507"/>
      <c r="P33" s="13"/>
      <c r="Q33" s="12"/>
      <c r="R33" s="489"/>
      <c r="S33" s="489"/>
      <c r="T33" s="489"/>
    </row>
    <row r="34" spans="2:20" ht="15" customHeight="1" x14ac:dyDescent="0.3">
      <c r="B34" s="490" t="s">
        <v>39</v>
      </c>
      <c r="C34" s="490"/>
      <c r="D34" s="491" t="s">
        <v>71</v>
      </c>
      <c r="E34" s="491"/>
      <c r="F34" s="491"/>
      <c r="G34" s="491"/>
      <c r="H34" s="491"/>
      <c r="I34" s="491"/>
      <c r="J34" s="492" t="s">
        <v>72</v>
      </c>
      <c r="K34" s="492"/>
      <c r="L34" s="492"/>
      <c r="M34" s="492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3">
      <c r="A52" s="493" t="s">
        <v>60</v>
      </c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</row>
    <row r="53" spans="1:13" ht="15" customHeight="1" x14ac:dyDescent="0.3">
      <c r="A53" s="494" t="s">
        <v>40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488"/>
      <c r="F57" s="488"/>
      <c r="G57" s="488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488"/>
      <c r="F58" s="488"/>
      <c r="G58" s="488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C3:G4 D2 K1:L2 A9:N9 A27:B27 D18:N19 D34 J34 C23:N25 A18:A19 A16:D16 F16:N16 A23:A26 T18:XFD19 T23:XFD25 T9:XFD16 A11:N15 A10:B10 D10:N10" name="Editabil"/>
    <protectedRange sqref="E16" name="Editabil_1"/>
    <protectedRange sqref="B18:B19" name="Editabil_2"/>
    <protectedRange sqref="B23:B26" name="Editabil_3"/>
    <protectedRange sqref="O19:S19 O23:S25 P9:S16 P18:S18" name="Editabil_4"/>
    <protectedRange sqref="O9:O16 O18" name="Editabil_4_1"/>
    <protectedRange sqref="C18:C19" name="Editabil_5"/>
    <protectedRange sqref="C10" name="Editabil_6"/>
  </protectedRanges>
  <mergeCells count="63">
    <mergeCell ref="E57:G57"/>
    <mergeCell ref="E58:G58"/>
    <mergeCell ref="R33:T33"/>
    <mergeCell ref="B34:C34"/>
    <mergeCell ref="D34:I34"/>
    <mergeCell ref="J34:M34"/>
    <mergeCell ref="A52:M52"/>
    <mergeCell ref="A53:M53"/>
    <mergeCell ref="B29:B31"/>
    <mergeCell ref="D29:M29"/>
    <mergeCell ref="D30:M30"/>
    <mergeCell ref="D31:M31"/>
    <mergeCell ref="E33:F33"/>
    <mergeCell ref="J33:M33"/>
    <mergeCell ref="L27:N27"/>
    <mergeCell ref="J18:J19"/>
    <mergeCell ref="K18:K19"/>
    <mergeCell ref="L18:N19"/>
    <mergeCell ref="A20:C21"/>
    <mergeCell ref="E20:E21"/>
    <mergeCell ref="J20:J21"/>
    <mergeCell ref="K20:K21"/>
    <mergeCell ref="A22:N22"/>
    <mergeCell ref="L23:N23"/>
    <mergeCell ref="L24:N24"/>
    <mergeCell ref="L25:N25"/>
    <mergeCell ref="L26:N26"/>
    <mergeCell ref="M20:N20"/>
    <mergeCell ref="M21:N21"/>
    <mergeCell ref="F27:I27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L13:N13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L12:N12"/>
    <mergeCell ref="C3:G3"/>
    <mergeCell ref="K3:L3"/>
    <mergeCell ref="D1:H1"/>
    <mergeCell ref="K1:L1"/>
    <mergeCell ref="B2:C2"/>
    <mergeCell ref="D2:H2"/>
    <mergeCell ref="K2:L2"/>
  </mergeCells>
  <conditionalFormatting sqref="D1:D7 D9:D16 D18 D20:D21 D23:D49">
    <cfRule type="cellIs" dxfId="588" priority="1" stopIfTrue="1" operator="equal">
      <formula>"DI"</formula>
    </cfRule>
    <cfRule type="cellIs" dxfId="587" priority="2" stopIfTrue="1" operator="equal">
      <formula>"DJ"</formula>
    </cfRule>
    <cfRule type="cellIs" dxfId="586" priority="3" stopIfTrue="1" operator="equal">
      <formula>"DM"</formula>
    </cfRule>
    <cfRule type="cellIs" dxfId="585" priority="4" stopIfTrue="1" operator="equal">
      <formula>"D"</formula>
    </cfRule>
    <cfRule type="cellIs" dxfId="584" priority="5" operator="equal">
      <formula>"SI"</formula>
    </cfRule>
    <cfRule type="cellIs" dxfId="583" priority="6" operator="equal">
      <formula>"SJ"</formula>
    </cfRule>
    <cfRule type="cellIs" dxfId="582" priority="7" operator="equal">
      <formula>"SM"</formula>
    </cfRule>
    <cfRule type="cellIs" dxfId="581" priority="8" operator="equal">
      <formula>"S"</formula>
    </cfRule>
    <cfRule type="cellIs" dxfId="580" priority="9" operator="equal">
      <formula>"C"</formula>
    </cfRule>
    <cfRule type="cellIs" dxfId="579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5" fitToWidth="0" orientation="landscape" verticalDpi="300" r:id="rId1"/>
  <rowBreaks count="1" manualBreakCount="1">
    <brk id="35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E77F-DE03-4CC3-B492-359B7224AC45}">
  <dimension ref="A1:U65"/>
  <sheetViews>
    <sheetView topLeftCell="A9" zoomScale="90" zoomScaleNormal="90" zoomScaleSheetLayoutView="70" workbookViewId="0">
      <selection activeCell="E28" sqref="E28"/>
    </sheetView>
  </sheetViews>
  <sheetFormatPr defaultRowHeight="14.4" x14ac:dyDescent="0.3"/>
  <cols>
    <col min="1" max="1" width="4.6640625" style="260" customWidth="1"/>
    <col min="2" max="2" width="19.44140625" style="184" bestFit="1" customWidth="1"/>
    <col min="3" max="3" width="45.6640625" style="184" customWidth="1"/>
    <col min="4" max="4" width="10.44140625" style="184" customWidth="1"/>
    <col min="5" max="5" width="6" style="184" customWidth="1"/>
    <col min="6" max="6" width="7.5546875" style="184" customWidth="1"/>
    <col min="7" max="9" width="5.5546875" style="184" customWidth="1"/>
    <col min="10" max="10" width="12" style="184" customWidth="1"/>
    <col min="11" max="11" width="10" style="184" customWidth="1"/>
    <col min="12" max="13" width="4.6640625" style="260" customWidth="1"/>
    <col min="14" max="14" width="1.33203125" style="184" customWidth="1"/>
    <col min="15" max="16" width="8.88671875" style="184"/>
    <col min="17" max="17" width="12" style="184" customWidth="1"/>
    <col min="18" max="19" width="8.88671875" style="184"/>
    <col min="20" max="20" width="10.109375" style="184" customWidth="1"/>
    <col min="21" max="16384" width="8.88671875" style="184"/>
  </cols>
  <sheetData>
    <row r="1" spans="1:20" ht="57" customHeight="1" x14ac:dyDescent="0.35">
      <c r="B1" s="378"/>
      <c r="C1" s="383"/>
      <c r="D1" s="660" t="s">
        <v>0</v>
      </c>
      <c r="E1" s="660"/>
      <c r="F1" s="660"/>
      <c r="G1" s="660"/>
      <c r="H1" s="660"/>
      <c r="I1" s="384"/>
      <c r="J1" s="183"/>
      <c r="K1" s="661"/>
      <c r="L1" s="661"/>
      <c r="P1" s="385"/>
      <c r="Q1" s="385"/>
      <c r="R1" s="385"/>
      <c r="S1" s="385"/>
      <c r="T1" s="385"/>
    </row>
    <row r="2" spans="1:20" ht="15" customHeight="1" x14ac:dyDescent="0.3">
      <c r="B2" s="659"/>
      <c r="C2" s="659"/>
      <c r="D2" s="523" t="s">
        <v>378</v>
      </c>
      <c r="E2" s="523"/>
      <c r="F2" s="523"/>
      <c r="G2" s="523"/>
      <c r="H2" s="523"/>
      <c r="J2" s="386" t="s">
        <v>1</v>
      </c>
      <c r="K2" s="659" t="s">
        <v>53</v>
      </c>
      <c r="L2" s="659"/>
      <c r="P2" s="183"/>
      <c r="Q2" s="183"/>
      <c r="R2" s="183"/>
      <c r="S2" s="183"/>
      <c r="T2" s="183"/>
    </row>
    <row r="3" spans="1:20" x14ac:dyDescent="0.3">
      <c r="B3" s="387" t="s">
        <v>2</v>
      </c>
      <c r="C3" s="659" t="s">
        <v>64</v>
      </c>
      <c r="D3" s="659"/>
      <c r="E3" s="659"/>
      <c r="F3" s="659"/>
      <c r="G3" s="659"/>
      <c r="J3" s="386" t="s">
        <v>3</v>
      </c>
      <c r="K3" s="659" t="s">
        <v>4</v>
      </c>
      <c r="L3" s="659"/>
      <c r="P3" s="183"/>
      <c r="Q3" s="183"/>
      <c r="R3" s="183"/>
      <c r="S3" s="183"/>
      <c r="T3" s="183"/>
    </row>
    <row r="4" spans="1:20" x14ac:dyDescent="0.3">
      <c r="B4" s="387" t="s">
        <v>5</v>
      </c>
      <c r="C4" s="659" t="s">
        <v>65</v>
      </c>
      <c r="D4" s="659"/>
      <c r="E4" s="659"/>
      <c r="F4" s="659"/>
      <c r="G4" s="659"/>
      <c r="J4" s="386" t="s">
        <v>6</v>
      </c>
      <c r="K4" s="659" t="s">
        <v>41</v>
      </c>
      <c r="L4" s="659"/>
      <c r="P4" s="183"/>
      <c r="Q4" s="183"/>
      <c r="R4" s="183"/>
      <c r="S4" s="183"/>
      <c r="T4" s="183"/>
    </row>
    <row r="5" spans="1:20" s="391" customFormat="1" ht="12" customHeight="1" thickBot="1" x14ac:dyDescent="0.25">
      <c r="A5" s="388"/>
      <c r="B5" s="389"/>
      <c r="C5" s="390"/>
      <c r="D5" s="390"/>
      <c r="E5" s="390"/>
      <c r="F5" s="390"/>
      <c r="G5" s="390"/>
      <c r="J5" s="392"/>
      <c r="K5" s="393"/>
      <c r="L5" s="390"/>
      <c r="M5" s="388"/>
      <c r="P5" s="183"/>
      <c r="Q5" s="183"/>
      <c r="R5" s="183"/>
      <c r="S5" s="183"/>
      <c r="T5" s="183"/>
    </row>
    <row r="6" spans="1:20" s="379" customFormat="1" ht="20.100000000000001" customHeight="1" x14ac:dyDescent="0.3">
      <c r="A6" s="548" t="s">
        <v>7</v>
      </c>
      <c r="B6" s="542" t="s">
        <v>8</v>
      </c>
      <c r="C6" s="542" t="s">
        <v>9</v>
      </c>
      <c r="D6" s="542" t="s">
        <v>10</v>
      </c>
      <c r="E6" s="551" t="s">
        <v>11</v>
      </c>
      <c r="F6" s="542" t="s">
        <v>12</v>
      </c>
      <c r="G6" s="542"/>
      <c r="H6" s="542"/>
      <c r="I6" s="542"/>
      <c r="J6" s="542" t="s">
        <v>13</v>
      </c>
      <c r="K6" s="543"/>
      <c r="L6" s="544" t="s">
        <v>14</v>
      </c>
      <c r="M6" s="534"/>
      <c r="N6" s="535"/>
      <c r="P6" s="183"/>
      <c r="Q6" s="183"/>
      <c r="R6" s="183"/>
      <c r="S6" s="183"/>
      <c r="T6" s="183"/>
    </row>
    <row r="7" spans="1:20" ht="43.8" customHeight="1" thickBot="1" x14ac:dyDescent="0.35">
      <c r="A7" s="657"/>
      <c r="B7" s="527"/>
      <c r="C7" s="527"/>
      <c r="D7" s="527"/>
      <c r="E7" s="658"/>
      <c r="F7" s="414" t="s">
        <v>15</v>
      </c>
      <c r="G7" s="414" t="s">
        <v>16</v>
      </c>
      <c r="H7" s="414" t="s">
        <v>17</v>
      </c>
      <c r="I7" s="414" t="s">
        <v>18</v>
      </c>
      <c r="J7" s="403" t="s">
        <v>385</v>
      </c>
      <c r="K7" s="415" t="s">
        <v>386</v>
      </c>
      <c r="L7" s="545"/>
      <c r="M7" s="546"/>
      <c r="N7" s="547"/>
      <c r="P7" s="183"/>
      <c r="Q7" s="183"/>
      <c r="R7" s="183"/>
      <c r="S7" s="183"/>
      <c r="T7" s="183"/>
    </row>
    <row r="8" spans="1:20" ht="15" customHeight="1" thickBot="1" x14ac:dyDescent="0.35">
      <c r="A8" s="519" t="s">
        <v>21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34"/>
      <c r="M8" s="534"/>
      <c r="N8" s="535"/>
      <c r="P8" s="183"/>
      <c r="Q8" s="183"/>
      <c r="R8" s="183"/>
      <c r="S8" s="183"/>
      <c r="T8" s="183"/>
    </row>
    <row r="9" spans="1:20" s="187" customFormat="1" ht="15" customHeight="1" thickBot="1" x14ac:dyDescent="0.35">
      <c r="A9" s="87">
        <v>1</v>
      </c>
      <c r="B9" s="111" t="s">
        <v>109</v>
      </c>
      <c r="C9" s="88" t="s">
        <v>69</v>
      </c>
      <c r="D9" s="117" t="s">
        <v>22</v>
      </c>
      <c r="E9" s="211">
        <v>3</v>
      </c>
      <c r="F9" s="211">
        <v>1</v>
      </c>
      <c r="G9" s="108">
        <v>1</v>
      </c>
      <c r="H9" s="108"/>
      <c r="I9" s="108"/>
      <c r="J9" s="108">
        <f>SUM(F9:I9)*14</f>
        <v>28</v>
      </c>
      <c r="K9" s="108">
        <f>E9*25-J9</f>
        <v>47</v>
      </c>
      <c r="L9" s="508" t="s">
        <v>24</v>
      </c>
      <c r="M9" s="509"/>
      <c r="N9" s="510"/>
      <c r="O9" s="184">
        <f t="shared" ref="O9:O16" si="0">SUM(F9:I9)</f>
        <v>2</v>
      </c>
      <c r="P9" s="183"/>
      <c r="Q9" s="183"/>
      <c r="R9" s="183"/>
      <c r="S9" s="186"/>
      <c r="T9" s="186"/>
    </row>
    <row r="10" spans="1:20" s="189" customFormat="1" ht="15" thickBot="1" x14ac:dyDescent="0.35">
      <c r="A10" s="83">
        <v>2</v>
      </c>
      <c r="B10" s="121" t="s">
        <v>110</v>
      </c>
      <c r="C10" s="169" t="s">
        <v>375</v>
      </c>
      <c r="D10" s="130" t="s">
        <v>16</v>
      </c>
      <c r="E10" s="416">
        <v>4</v>
      </c>
      <c r="F10" s="219">
        <v>2</v>
      </c>
      <c r="G10" s="129">
        <v>1</v>
      </c>
      <c r="H10" s="129"/>
      <c r="I10" s="129"/>
      <c r="J10" s="129">
        <f>SUM(F10:I10)*14</f>
        <v>42</v>
      </c>
      <c r="K10" s="129">
        <f>E10*25-J10</f>
        <v>58</v>
      </c>
      <c r="L10" s="508" t="s">
        <v>23</v>
      </c>
      <c r="M10" s="509"/>
      <c r="N10" s="510"/>
      <c r="O10" s="184">
        <f t="shared" si="0"/>
        <v>3</v>
      </c>
      <c r="P10" s="183"/>
      <c r="Q10" s="183"/>
      <c r="R10" s="183"/>
      <c r="S10" s="188"/>
      <c r="T10" s="188"/>
    </row>
    <row r="11" spans="1:20" s="189" customFormat="1" ht="15" thickBot="1" x14ac:dyDescent="0.35">
      <c r="A11" s="83">
        <v>3</v>
      </c>
      <c r="B11" s="121" t="s">
        <v>111</v>
      </c>
      <c r="C11" s="169" t="s">
        <v>70</v>
      </c>
      <c r="D11" s="130" t="s">
        <v>16</v>
      </c>
      <c r="E11" s="416">
        <v>3</v>
      </c>
      <c r="F11" s="219">
        <v>1</v>
      </c>
      <c r="G11" s="129">
        <v>1</v>
      </c>
      <c r="H11" s="129"/>
      <c r="I11" s="129"/>
      <c r="J11" s="129">
        <f>SUM(F11:I11)*14</f>
        <v>28</v>
      </c>
      <c r="K11" s="129">
        <f>E11*25-J11</f>
        <v>47</v>
      </c>
      <c r="L11" s="508" t="s">
        <v>23</v>
      </c>
      <c r="M11" s="509"/>
      <c r="N11" s="510"/>
      <c r="O11" s="184">
        <f t="shared" si="0"/>
        <v>2</v>
      </c>
      <c r="P11" s="183"/>
      <c r="Q11" s="183"/>
      <c r="R11" s="183"/>
      <c r="S11" s="188"/>
      <c r="T11" s="188"/>
    </row>
    <row r="12" spans="1:20" s="189" customFormat="1" ht="15" thickBot="1" x14ac:dyDescent="0.35">
      <c r="A12" s="83">
        <v>4</v>
      </c>
      <c r="B12" s="121" t="s">
        <v>112</v>
      </c>
      <c r="C12" s="169" t="s">
        <v>216</v>
      </c>
      <c r="D12" s="130" t="s">
        <v>16</v>
      </c>
      <c r="E12" s="416">
        <v>3</v>
      </c>
      <c r="F12" s="219"/>
      <c r="G12" s="129">
        <v>3</v>
      </c>
      <c r="H12" s="129"/>
      <c r="I12" s="129"/>
      <c r="J12" s="129">
        <f t="shared" ref="J12:J15" si="1">SUM(F12:I12)*14</f>
        <v>42</v>
      </c>
      <c r="K12" s="129">
        <f t="shared" ref="K12:K15" si="2">E12*25-J12</f>
        <v>33</v>
      </c>
      <c r="L12" s="508" t="s">
        <v>23</v>
      </c>
      <c r="M12" s="509"/>
      <c r="N12" s="510"/>
      <c r="O12" s="184">
        <f t="shared" si="0"/>
        <v>3</v>
      </c>
      <c r="P12" s="183"/>
      <c r="Q12" s="183"/>
      <c r="R12" s="183"/>
      <c r="S12" s="188"/>
      <c r="T12" s="188"/>
    </row>
    <row r="13" spans="1:20" s="380" customFormat="1" ht="15" thickBot="1" x14ac:dyDescent="0.35">
      <c r="A13" s="83">
        <v>5</v>
      </c>
      <c r="B13" s="121" t="s">
        <v>113</v>
      </c>
      <c r="C13" s="169" t="s">
        <v>292</v>
      </c>
      <c r="D13" s="130" t="s">
        <v>16</v>
      </c>
      <c r="E13" s="416">
        <v>4</v>
      </c>
      <c r="F13" s="219">
        <v>2</v>
      </c>
      <c r="G13" s="129">
        <v>1</v>
      </c>
      <c r="H13" s="129"/>
      <c r="I13" s="129"/>
      <c r="J13" s="129">
        <f>SUM(F13:I13)*14</f>
        <v>42</v>
      </c>
      <c r="K13" s="129">
        <f t="shared" si="2"/>
        <v>58</v>
      </c>
      <c r="L13" s="508" t="s">
        <v>23</v>
      </c>
      <c r="M13" s="509"/>
      <c r="N13" s="510"/>
      <c r="O13" s="184">
        <f t="shared" si="0"/>
        <v>3</v>
      </c>
      <c r="P13" s="183"/>
      <c r="Q13" s="183"/>
      <c r="R13" s="183"/>
      <c r="S13" s="381"/>
      <c r="T13" s="381"/>
    </row>
    <row r="14" spans="1:20" s="380" customFormat="1" ht="18" customHeight="1" thickBot="1" x14ac:dyDescent="0.35">
      <c r="A14" s="83">
        <v>6</v>
      </c>
      <c r="B14" s="121" t="s">
        <v>114</v>
      </c>
      <c r="C14" s="169" t="s">
        <v>250</v>
      </c>
      <c r="D14" s="130" t="s">
        <v>16</v>
      </c>
      <c r="E14" s="416">
        <v>3</v>
      </c>
      <c r="F14" s="219">
        <v>1</v>
      </c>
      <c r="G14" s="129">
        <v>1</v>
      </c>
      <c r="H14" s="129"/>
      <c r="I14" s="129"/>
      <c r="J14" s="129">
        <f t="shared" si="1"/>
        <v>28</v>
      </c>
      <c r="K14" s="129">
        <f t="shared" si="2"/>
        <v>47</v>
      </c>
      <c r="L14" s="508" t="s">
        <v>23</v>
      </c>
      <c r="M14" s="509"/>
      <c r="N14" s="510"/>
      <c r="O14" s="184">
        <f t="shared" si="0"/>
        <v>2</v>
      </c>
      <c r="P14" s="183"/>
      <c r="Q14" s="183"/>
      <c r="R14" s="183"/>
      <c r="S14" s="381"/>
      <c r="T14" s="381"/>
    </row>
    <row r="15" spans="1:20" s="380" customFormat="1" ht="22.2" customHeight="1" thickBot="1" x14ac:dyDescent="0.35">
      <c r="A15" s="83">
        <v>7</v>
      </c>
      <c r="B15" s="121" t="s">
        <v>115</v>
      </c>
      <c r="C15" s="169" t="s">
        <v>251</v>
      </c>
      <c r="D15" s="130" t="s">
        <v>16</v>
      </c>
      <c r="E15" s="416">
        <v>3</v>
      </c>
      <c r="F15" s="486"/>
      <c r="G15" s="133">
        <v>3</v>
      </c>
      <c r="H15" s="133"/>
      <c r="I15" s="133"/>
      <c r="J15" s="129">
        <f t="shared" si="1"/>
        <v>42</v>
      </c>
      <c r="K15" s="129">
        <f t="shared" si="2"/>
        <v>33</v>
      </c>
      <c r="L15" s="508" t="s">
        <v>23</v>
      </c>
      <c r="M15" s="509"/>
      <c r="N15" s="510"/>
      <c r="O15" s="184">
        <f t="shared" si="0"/>
        <v>3</v>
      </c>
      <c r="P15" s="183"/>
      <c r="Q15" s="183"/>
      <c r="R15" s="183"/>
      <c r="S15" s="381"/>
      <c r="T15" s="381"/>
    </row>
    <row r="16" spans="1:20" ht="15" thickBot="1" x14ac:dyDescent="0.35">
      <c r="A16" s="131">
        <v>9</v>
      </c>
      <c r="B16" s="110" t="s">
        <v>117</v>
      </c>
      <c r="C16" s="170" t="s">
        <v>402</v>
      </c>
      <c r="D16" s="478" t="s">
        <v>16</v>
      </c>
      <c r="E16" s="404">
        <v>3</v>
      </c>
      <c r="F16" s="129"/>
      <c r="G16" s="129"/>
      <c r="H16" s="129"/>
      <c r="I16" s="129">
        <v>2</v>
      </c>
      <c r="J16" s="109">
        <f t="shared" ref="J16" si="3">SUM(F16:I16)*14</f>
        <v>28</v>
      </c>
      <c r="K16" s="109">
        <f>E16*25-J16</f>
        <v>47</v>
      </c>
      <c r="L16" s="508" t="s">
        <v>24</v>
      </c>
      <c r="M16" s="509"/>
      <c r="N16" s="510"/>
      <c r="O16" s="184">
        <f t="shared" si="0"/>
        <v>2</v>
      </c>
      <c r="P16" s="183"/>
      <c r="Q16" s="183"/>
      <c r="R16" s="183"/>
      <c r="S16" s="183"/>
      <c r="T16" s="183"/>
    </row>
    <row r="17" spans="1:21" ht="14.4" customHeight="1" thickBot="1" x14ac:dyDescent="0.35">
      <c r="A17" s="519" t="s">
        <v>58</v>
      </c>
      <c r="B17" s="520"/>
      <c r="C17" s="520"/>
      <c r="D17" s="520"/>
      <c r="E17" s="520"/>
      <c r="F17" s="546"/>
      <c r="G17" s="546"/>
      <c r="H17" s="546"/>
      <c r="I17" s="546"/>
      <c r="J17" s="520"/>
      <c r="K17" s="520"/>
      <c r="L17" s="534"/>
      <c r="M17" s="534"/>
      <c r="N17" s="535"/>
      <c r="O17" s="379"/>
      <c r="P17" s="183"/>
      <c r="Q17" s="183"/>
      <c r="R17" s="183"/>
      <c r="S17" s="183"/>
      <c r="T17" s="183"/>
    </row>
    <row r="18" spans="1:21" s="187" customFormat="1" ht="15" customHeight="1" x14ac:dyDescent="0.3">
      <c r="A18" s="418">
        <v>6</v>
      </c>
      <c r="B18" s="474" t="s">
        <v>394</v>
      </c>
      <c r="C18" s="432" t="s">
        <v>329</v>
      </c>
      <c r="D18" s="653" t="s">
        <v>22</v>
      </c>
      <c r="E18" s="654">
        <v>2</v>
      </c>
      <c r="F18" s="654">
        <v>1</v>
      </c>
      <c r="G18" s="654"/>
      <c r="H18" s="654"/>
      <c r="I18" s="510"/>
      <c r="J18" s="656">
        <f>SUM(F18:I18)*14</f>
        <v>14</v>
      </c>
      <c r="K18" s="656">
        <f t="shared" ref="K18" si="4">E18*25-J18</f>
        <v>36</v>
      </c>
      <c r="L18" s="513" t="s">
        <v>23</v>
      </c>
      <c r="M18" s="514"/>
      <c r="N18" s="515"/>
      <c r="O18" s="419">
        <f>SUM(F18:I18)</f>
        <v>1</v>
      </c>
      <c r="P18" s="626" t="s">
        <v>330</v>
      </c>
      <c r="Q18" s="626"/>
      <c r="R18" s="233"/>
      <c r="S18" s="394"/>
      <c r="T18" s="394"/>
    </row>
    <row r="19" spans="1:21" s="187" customFormat="1" ht="15" customHeight="1" thickBot="1" x14ac:dyDescent="0.35">
      <c r="A19" s="420">
        <v>7</v>
      </c>
      <c r="B19" s="475" t="s">
        <v>395</v>
      </c>
      <c r="C19" s="433" t="s">
        <v>332</v>
      </c>
      <c r="D19" s="649"/>
      <c r="E19" s="655"/>
      <c r="F19" s="655"/>
      <c r="G19" s="655"/>
      <c r="H19" s="655"/>
      <c r="I19" s="510"/>
      <c r="J19" s="656"/>
      <c r="K19" s="656"/>
      <c r="L19" s="516"/>
      <c r="M19" s="517"/>
      <c r="N19" s="518"/>
      <c r="O19" s="184"/>
      <c r="P19" s="626"/>
      <c r="Q19" s="626"/>
      <c r="R19" s="233"/>
      <c r="S19" s="394"/>
      <c r="T19" s="394"/>
    </row>
    <row r="20" spans="1:21" s="187" customFormat="1" ht="15" customHeight="1" x14ac:dyDescent="0.3">
      <c r="A20" s="476">
        <v>10</v>
      </c>
      <c r="B20" s="447" t="s">
        <v>325</v>
      </c>
      <c r="C20" s="432" t="s">
        <v>326</v>
      </c>
      <c r="D20" s="650" t="s">
        <v>22</v>
      </c>
      <c r="E20" s="651">
        <v>2</v>
      </c>
      <c r="F20" s="652"/>
      <c r="G20" s="629">
        <v>2</v>
      </c>
      <c r="H20" s="629"/>
      <c r="I20" s="631"/>
      <c r="J20" s="518">
        <f t="shared" ref="J20" si="5">SUM(F20:I20)*14</f>
        <v>28</v>
      </c>
      <c r="K20" s="629">
        <f t="shared" ref="K20" si="6">E20*25-J20</f>
        <v>22</v>
      </c>
      <c r="L20" s="513" t="s">
        <v>24</v>
      </c>
      <c r="M20" s="514"/>
      <c r="N20" s="515"/>
      <c r="O20" s="627">
        <f>SUM(F20:I20)</f>
        <v>2</v>
      </c>
      <c r="P20" s="183"/>
      <c r="Q20" s="183"/>
      <c r="R20" s="183"/>
      <c r="S20" s="186"/>
      <c r="T20" s="186"/>
    </row>
    <row r="21" spans="1:21" s="187" customFormat="1" ht="15" customHeight="1" thickBot="1" x14ac:dyDescent="0.35">
      <c r="A21" s="477">
        <v>11</v>
      </c>
      <c r="B21" s="173" t="s">
        <v>118</v>
      </c>
      <c r="C21" s="433" t="s">
        <v>327</v>
      </c>
      <c r="D21" s="650"/>
      <c r="E21" s="650"/>
      <c r="F21" s="538"/>
      <c r="G21" s="511"/>
      <c r="H21" s="511"/>
      <c r="I21" s="632"/>
      <c r="J21" s="628"/>
      <c r="K21" s="511"/>
      <c r="L21" s="630"/>
      <c r="M21" s="626"/>
      <c r="N21" s="628"/>
      <c r="O21" s="627"/>
      <c r="P21" s="183"/>
      <c r="Q21" s="183"/>
      <c r="R21" s="183"/>
      <c r="S21" s="186"/>
      <c r="T21" s="186"/>
    </row>
    <row r="22" spans="1:21" ht="15" thickBot="1" x14ac:dyDescent="0.35">
      <c r="A22" s="522" t="s">
        <v>25</v>
      </c>
      <c r="B22" s="523"/>
      <c r="C22" s="523"/>
      <c r="D22" s="204" t="s">
        <v>26</v>
      </c>
      <c r="E22" s="645">
        <f t="shared" ref="E22:K22" si="7">SUM(E9:E21)</f>
        <v>30</v>
      </c>
      <c r="F22" s="469">
        <f t="shared" si="7"/>
        <v>8</v>
      </c>
      <c r="G22" s="470">
        <f t="shared" si="7"/>
        <v>13</v>
      </c>
      <c r="H22" s="470">
        <f t="shared" si="7"/>
        <v>0</v>
      </c>
      <c r="I22" s="471">
        <f t="shared" si="7"/>
        <v>2</v>
      </c>
      <c r="J22" s="548">
        <f t="shared" si="7"/>
        <v>322</v>
      </c>
      <c r="K22" s="639">
        <f t="shared" si="7"/>
        <v>428</v>
      </c>
      <c r="L22" s="473" t="s">
        <v>27</v>
      </c>
      <c r="M22" s="647" t="s">
        <v>28</v>
      </c>
      <c r="N22" s="648"/>
      <c r="P22" s="183"/>
      <c r="Q22" s="183"/>
      <c r="R22" s="183"/>
      <c r="S22" s="183"/>
      <c r="T22" s="183"/>
    </row>
    <row r="23" spans="1:21" ht="15" thickBot="1" x14ac:dyDescent="0.35">
      <c r="A23" s="522"/>
      <c r="B23" s="523"/>
      <c r="C23" s="523"/>
      <c r="D23" s="207" t="s">
        <v>29</v>
      </c>
      <c r="E23" s="646"/>
      <c r="F23" s="467">
        <f>COUNT(F9:F21)</f>
        <v>6</v>
      </c>
      <c r="G23" s="468">
        <f>COUNT(G9:G21)</f>
        <v>8</v>
      </c>
      <c r="H23" s="468">
        <f>COUNT(H9:H21)</f>
        <v>0</v>
      </c>
      <c r="I23" s="472">
        <f>COUNT(I9:I21)</f>
        <v>1</v>
      </c>
      <c r="J23" s="549"/>
      <c r="K23" s="644"/>
      <c r="L23" s="463">
        <f>COUNTIF(L1:L22,"=E")</f>
        <v>7</v>
      </c>
      <c r="M23" s="530">
        <f>COUNTIF(L1:L22,"=V")</f>
        <v>3</v>
      </c>
      <c r="N23" s="649"/>
      <c r="P23" s="183" t="s">
        <v>319</v>
      </c>
      <c r="Q23" s="183" t="s">
        <v>321</v>
      </c>
      <c r="R23" s="183" t="s">
        <v>320</v>
      </c>
      <c r="S23" s="183"/>
      <c r="T23" s="183"/>
    </row>
    <row r="24" spans="1:21" ht="15" customHeight="1" thickBot="1" x14ac:dyDescent="0.35">
      <c r="A24" s="519" t="s">
        <v>59</v>
      </c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1"/>
      <c r="P24" s="183">
        <f>SUM(O10:O12, O16)</f>
        <v>10</v>
      </c>
      <c r="Q24" s="183">
        <f>SUM(O13:O15)</f>
        <v>8</v>
      </c>
      <c r="R24" s="183">
        <f>SUM(O9, O18, O20)</f>
        <v>5</v>
      </c>
      <c r="S24" s="183"/>
      <c r="T24" s="183"/>
    </row>
    <row r="25" spans="1:21" ht="15" customHeight="1" thickBot="1" x14ac:dyDescent="0.35">
      <c r="A25" s="87">
        <v>13</v>
      </c>
      <c r="B25" s="210" t="s">
        <v>120</v>
      </c>
      <c r="C25" s="88" t="s">
        <v>224</v>
      </c>
      <c r="D25" s="117" t="s">
        <v>15</v>
      </c>
      <c r="E25" s="112">
        <v>2</v>
      </c>
      <c r="F25" s="211">
        <v>2</v>
      </c>
      <c r="G25" s="108"/>
      <c r="H25" s="108"/>
      <c r="I25" s="108"/>
      <c r="J25" s="108">
        <f t="shared" ref="J25:J29" si="8">SUM(F25:I25)*14</f>
        <v>28</v>
      </c>
      <c r="K25" s="108">
        <f t="shared" ref="K25:K29" si="9">E25*25-J25</f>
        <v>22</v>
      </c>
      <c r="L25" s="516" t="s">
        <v>24</v>
      </c>
      <c r="M25" s="517"/>
      <c r="N25" s="518"/>
      <c r="P25" s="183"/>
      <c r="Q25" s="382"/>
      <c r="R25" s="183"/>
      <c r="S25" s="183"/>
      <c r="T25" s="183"/>
    </row>
    <row r="26" spans="1:21" ht="15" customHeight="1" thickBot="1" x14ac:dyDescent="0.35">
      <c r="A26" s="87">
        <v>14</v>
      </c>
      <c r="B26" s="109" t="s">
        <v>121</v>
      </c>
      <c r="C26" s="169" t="s">
        <v>225</v>
      </c>
      <c r="D26" s="117" t="s">
        <v>15</v>
      </c>
      <c r="E26" s="112">
        <v>2</v>
      </c>
      <c r="F26" s="211">
        <v>2</v>
      </c>
      <c r="G26" s="108"/>
      <c r="H26" s="108"/>
      <c r="I26" s="108"/>
      <c r="J26" s="129">
        <f t="shared" ref="J26" si="10">SUM(F26:I26)*14</f>
        <v>28</v>
      </c>
      <c r="K26" s="129">
        <f t="shared" si="9"/>
        <v>22</v>
      </c>
      <c r="L26" s="508" t="s">
        <v>24</v>
      </c>
      <c r="M26" s="509"/>
      <c r="N26" s="510"/>
      <c r="P26" s="183"/>
      <c r="Q26" s="382"/>
      <c r="R26" s="183"/>
      <c r="S26" s="183"/>
      <c r="T26" s="183"/>
    </row>
    <row r="27" spans="1:21" ht="15" customHeight="1" thickBot="1" x14ac:dyDescent="0.35">
      <c r="A27" s="87">
        <v>15</v>
      </c>
      <c r="B27" s="109" t="s">
        <v>122</v>
      </c>
      <c r="C27" s="169" t="s">
        <v>226</v>
      </c>
      <c r="D27" s="117" t="s">
        <v>15</v>
      </c>
      <c r="E27" s="112">
        <v>2</v>
      </c>
      <c r="F27" s="211"/>
      <c r="G27" s="108">
        <v>2</v>
      </c>
      <c r="H27" s="108"/>
      <c r="I27" s="108"/>
      <c r="J27" s="129">
        <f t="shared" si="8"/>
        <v>28</v>
      </c>
      <c r="K27" s="129">
        <f t="shared" si="9"/>
        <v>22</v>
      </c>
      <c r="L27" s="508" t="s">
        <v>24</v>
      </c>
      <c r="M27" s="509"/>
      <c r="N27" s="510"/>
      <c r="P27" s="183"/>
      <c r="Q27" s="382"/>
      <c r="R27" s="185"/>
      <c r="S27" s="185"/>
      <c r="T27" s="185"/>
    </row>
    <row r="28" spans="1:21" s="187" customFormat="1" ht="15" customHeight="1" thickBot="1" x14ac:dyDescent="0.35">
      <c r="A28" s="131">
        <v>8</v>
      </c>
      <c r="B28" s="121" t="s">
        <v>116</v>
      </c>
      <c r="C28" s="169" t="s">
        <v>212</v>
      </c>
      <c r="D28" s="171" t="s">
        <v>15</v>
      </c>
      <c r="E28" s="118">
        <v>3</v>
      </c>
      <c r="F28" s="417"/>
      <c r="G28" s="109">
        <v>1</v>
      </c>
      <c r="H28" s="109"/>
      <c r="I28" s="109"/>
      <c r="J28" s="109">
        <f t="shared" ref="J28" si="11">SUM(F28:I28)*14</f>
        <v>14</v>
      </c>
      <c r="K28" s="109">
        <f>E28*25-J28</f>
        <v>61</v>
      </c>
      <c r="L28" s="508" t="s">
        <v>24</v>
      </c>
      <c r="M28" s="509"/>
      <c r="N28" s="510"/>
      <c r="O28" s="184">
        <f t="shared" ref="O28" si="12">SUM(F28:I28)</f>
        <v>1</v>
      </c>
      <c r="P28" s="183"/>
      <c r="Q28" s="183"/>
      <c r="R28" s="183"/>
      <c r="S28" s="186"/>
      <c r="T28" s="186"/>
    </row>
    <row r="29" spans="1:21" ht="43.8" thickBot="1" x14ac:dyDescent="0.35">
      <c r="A29" s="222">
        <v>16</v>
      </c>
      <c r="B29" s="109" t="s">
        <v>123</v>
      </c>
      <c r="C29" s="169" t="s">
        <v>42</v>
      </c>
      <c r="D29" s="130" t="s">
        <v>15</v>
      </c>
      <c r="E29" s="122">
        <v>5</v>
      </c>
      <c r="F29" s="219">
        <v>2</v>
      </c>
      <c r="G29" s="129">
        <v>2</v>
      </c>
      <c r="H29" s="129"/>
      <c r="I29" s="129"/>
      <c r="J29" s="129">
        <f t="shared" si="8"/>
        <v>56</v>
      </c>
      <c r="K29" s="129">
        <f t="shared" si="9"/>
        <v>69</v>
      </c>
      <c r="L29" s="508" t="s">
        <v>23</v>
      </c>
      <c r="M29" s="509"/>
      <c r="N29" s="510"/>
      <c r="P29" s="183"/>
      <c r="Q29" s="382"/>
      <c r="R29" s="183"/>
      <c r="S29" s="183"/>
      <c r="T29" s="183"/>
      <c r="U29" s="395"/>
    </row>
    <row r="30" spans="1:21" ht="15.75" customHeight="1" thickBot="1" x14ac:dyDescent="0.35">
      <c r="A30" s="134">
        <v>17</v>
      </c>
      <c r="B30" s="109" t="s">
        <v>124</v>
      </c>
      <c r="C30" s="172" t="s">
        <v>43</v>
      </c>
      <c r="D30" s="465" t="s">
        <v>380</v>
      </c>
      <c r="E30" s="174">
        <v>3</v>
      </c>
      <c r="F30" s="173"/>
      <c r="G30" s="174"/>
      <c r="H30" s="174"/>
      <c r="I30" s="401"/>
      <c r="J30" s="532" t="s">
        <v>384</v>
      </c>
      <c r="K30" s="533"/>
      <c r="L30" s="508" t="s">
        <v>24</v>
      </c>
      <c r="M30" s="509"/>
      <c r="N30" s="510"/>
      <c r="P30" s="183"/>
      <c r="Q30" s="382"/>
      <c r="R30" s="183"/>
      <c r="S30" s="183"/>
      <c r="T30" s="183"/>
    </row>
    <row r="31" spans="1:21" ht="15.75" customHeight="1" thickBot="1" x14ac:dyDescent="0.35"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P31" s="379"/>
      <c r="Q31" s="382"/>
      <c r="R31" s="396"/>
      <c r="S31" s="396"/>
      <c r="T31" s="396"/>
    </row>
    <row r="32" spans="1:21" ht="15.75" customHeight="1" x14ac:dyDescent="0.3">
      <c r="B32" s="635" t="s">
        <v>32</v>
      </c>
      <c r="C32" s="33" t="s">
        <v>33</v>
      </c>
      <c r="D32" s="638">
        <f>SUM(F9:I16)</f>
        <v>20</v>
      </c>
      <c r="E32" s="542"/>
      <c r="F32" s="542"/>
      <c r="G32" s="542"/>
      <c r="H32" s="542"/>
      <c r="I32" s="542"/>
      <c r="J32" s="542"/>
      <c r="K32" s="542"/>
      <c r="L32" s="542"/>
      <c r="M32" s="639"/>
      <c r="O32" s="397" t="s">
        <v>322</v>
      </c>
      <c r="P32" s="383">
        <f>SUM(D32, D33)</f>
        <v>23</v>
      </c>
      <c r="Q32" s="383">
        <f>SUM(P24, Q24, R24)</f>
        <v>23</v>
      </c>
      <c r="R32" s="396"/>
      <c r="S32" s="396"/>
      <c r="T32" s="396"/>
    </row>
    <row r="33" spans="1:20" ht="15.75" customHeight="1" x14ac:dyDescent="0.3">
      <c r="B33" s="636"/>
      <c r="C33" s="34" t="s">
        <v>34</v>
      </c>
      <c r="D33" s="640">
        <f>SUM(F18:I21)</f>
        <v>3</v>
      </c>
      <c r="E33" s="641"/>
      <c r="F33" s="641"/>
      <c r="G33" s="641"/>
      <c r="H33" s="641"/>
      <c r="I33" s="641"/>
      <c r="J33" s="641"/>
      <c r="K33" s="641"/>
      <c r="L33" s="641"/>
      <c r="M33" s="642"/>
      <c r="P33" s="379"/>
      <c r="Q33" s="382"/>
      <c r="R33" s="396"/>
      <c r="S33" s="396"/>
      <c r="T33" s="396"/>
    </row>
    <row r="34" spans="1:20" ht="15.75" customHeight="1" thickBot="1" x14ac:dyDescent="0.35">
      <c r="B34" s="637"/>
      <c r="C34" s="35" t="s">
        <v>35</v>
      </c>
      <c r="D34" s="643">
        <f>SUM(F25:I30)</f>
        <v>11</v>
      </c>
      <c r="E34" s="550"/>
      <c r="F34" s="550"/>
      <c r="G34" s="550"/>
      <c r="H34" s="550"/>
      <c r="I34" s="550"/>
      <c r="J34" s="550"/>
      <c r="K34" s="550"/>
      <c r="L34" s="550"/>
      <c r="M34" s="644"/>
      <c r="P34" s="379"/>
      <c r="Q34" s="382"/>
      <c r="R34" s="396"/>
      <c r="S34" s="396"/>
      <c r="T34" s="396"/>
    </row>
    <row r="35" spans="1:20" s="391" customFormat="1" ht="15.75" customHeight="1" x14ac:dyDescent="0.2">
      <c r="A35" s="388"/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P35" s="398"/>
      <c r="Q35" s="399"/>
      <c r="R35" s="400"/>
      <c r="S35" s="400"/>
      <c r="T35" s="400"/>
    </row>
    <row r="36" spans="1:20" ht="18" customHeight="1" x14ac:dyDescent="0.3">
      <c r="B36" s="4" t="s">
        <v>36</v>
      </c>
      <c r="C36" s="9"/>
      <c r="D36" s="1"/>
      <c r="E36" s="488" t="s">
        <v>37</v>
      </c>
      <c r="F36" s="488"/>
      <c r="G36" s="4"/>
      <c r="H36" s="1"/>
      <c r="I36" s="1"/>
      <c r="J36" s="507" t="s">
        <v>38</v>
      </c>
      <c r="K36" s="507"/>
      <c r="L36" s="507"/>
      <c r="M36" s="507"/>
      <c r="P36" s="233"/>
      <c r="Q36" s="382"/>
      <c r="R36" s="626"/>
      <c r="S36" s="626"/>
      <c r="T36" s="626"/>
    </row>
    <row r="37" spans="1:20" ht="15" customHeight="1" x14ac:dyDescent="0.3">
      <c r="B37" s="490" t="s">
        <v>39</v>
      </c>
      <c r="C37" s="490"/>
      <c r="D37" s="491" t="s">
        <v>71</v>
      </c>
      <c r="E37" s="491"/>
      <c r="F37" s="491"/>
      <c r="G37" s="491"/>
      <c r="H37" s="491"/>
      <c r="I37" s="491"/>
      <c r="J37" s="492" t="s">
        <v>72</v>
      </c>
      <c r="K37" s="492"/>
      <c r="L37" s="492"/>
      <c r="M37" s="492"/>
      <c r="P37" s="233"/>
      <c r="Q37" s="382"/>
      <c r="R37" s="233"/>
      <c r="S37" s="233"/>
      <c r="T37" s="233"/>
    </row>
    <row r="38" spans="1:20" ht="15" customHeight="1" x14ac:dyDescent="0.3"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P38" s="233"/>
      <c r="Q38" s="382"/>
      <c r="R38" s="233"/>
      <c r="S38" s="233"/>
      <c r="T38" s="233"/>
    </row>
    <row r="39" spans="1:20" x14ac:dyDescent="0.3"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P39" s="233"/>
      <c r="Q39" s="382"/>
      <c r="R39" s="233"/>
      <c r="S39" s="233"/>
      <c r="T39" s="233"/>
    </row>
    <row r="40" spans="1:20" x14ac:dyDescent="0.3"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</row>
    <row r="41" spans="1:20" x14ac:dyDescent="0.3"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</row>
    <row r="42" spans="1:20" x14ac:dyDescent="0.3"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</row>
    <row r="43" spans="1:20" x14ac:dyDescent="0.3"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</row>
    <row r="44" spans="1:20" x14ac:dyDescent="0.3"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</row>
    <row r="45" spans="1:20" ht="15" customHeight="1" x14ac:dyDescent="0.3">
      <c r="B45" s="379"/>
      <c r="C45" s="379"/>
      <c r="H45" s="383"/>
      <c r="I45" s="383"/>
      <c r="J45" s="379"/>
      <c r="K45" s="379"/>
      <c r="L45" s="379"/>
    </row>
    <row r="46" spans="1:20" ht="15" customHeight="1" x14ac:dyDescent="0.3">
      <c r="B46" s="379"/>
      <c r="C46" s="379"/>
      <c r="H46" s="383"/>
      <c r="I46" s="383"/>
      <c r="J46" s="379"/>
      <c r="K46" s="379"/>
      <c r="L46" s="379"/>
    </row>
    <row r="47" spans="1:20" x14ac:dyDescent="0.3">
      <c r="B47" s="379"/>
      <c r="C47" s="379"/>
      <c r="D47" s="379"/>
      <c r="E47" s="379"/>
      <c r="F47" s="379"/>
      <c r="G47" s="379"/>
      <c r="H47" s="379"/>
      <c r="I47" s="379"/>
      <c r="J47" s="379"/>
      <c r="K47" s="379"/>
      <c r="L47" s="379"/>
    </row>
    <row r="48" spans="1:20" x14ac:dyDescent="0.3"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</row>
    <row r="49" spans="1:13" x14ac:dyDescent="0.3">
      <c r="B49" s="379"/>
      <c r="C49" s="379"/>
      <c r="D49" s="379"/>
      <c r="E49" s="379"/>
      <c r="F49" s="379"/>
      <c r="G49" s="379"/>
      <c r="H49" s="379"/>
      <c r="I49" s="379"/>
      <c r="J49" s="379"/>
      <c r="K49" s="379"/>
      <c r="L49" s="379"/>
    </row>
    <row r="50" spans="1:13" x14ac:dyDescent="0.3"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</row>
    <row r="51" spans="1:13" x14ac:dyDescent="0.3"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</row>
    <row r="52" spans="1:13" x14ac:dyDescent="0.3"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</row>
    <row r="53" spans="1:13" x14ac:dyDescent="0.3"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</row>
    <row r="54" spans="1:13" x14ac:dyDescent="0.3">
      <c r="A54" s="633" t="s">
        <v>60</v>
      </c>
      <c r="B54" s="633"/>
      <c r="C54" s="633"/>
      <c r="D54" s="633"/>
      <c r="E54" s="633"/>
      <c r="F54" s="633"/>
      <c r="G54" s="633"/>
      <c r="H54" s="633"/>
      <c r="I54" s="633"/>
      <c r="J54" s="633"/>
      <c r="K54" s="633"/>
      <c r="L54" s="633"/>
      <c r="M54" s="633"/>
    </row>
    <row r="55" spans="1:13" x14ac:dyDescent="0.3">
      <c r="A55" s="634" t="s">
        <v>40</v>
      </c>
      <c r="B55" s="634"/>
      <c r="C55" s="634"/>
      <c r="D55" s="634"/>
      <c r="E55" s="634"/>
      <c r="F55" s="634"/>
      <c r="G55" s="634"/>
      <c r="H55" s="634"/>
      <c r="I55" s="634"/>
      <c r="J55" s="634"/>
      <c r="K55" s="634"/>
      <c r="L55" s="634"/>
      <c r="M55" s="634"/>
    </row>
    <row r="56" spans="1:13" x14ac:dyDescent="0.3"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1:13" x14ac:dyDescent="0.3">
      <c r="B57" s="379"/>
      <c r="C57" s="379"/>
      <c r="D57" s="379"/>
      <c r="E57" s="379"/>
      <c r="F57" s="379"/>
      <c r="G57" s="379"/>
      <c r="H57" s="379"/>
      <c r="I57" s="379"/>
      <c r="J57" s="379"/>
      <c r="K57" s="379"/>
      <c r="L57" s="379"/>
    </row>
    <row r="58" spans="1:13" x14ac:dyDescent="0.3">
      <c r="B58" s="379"/>
      <c r="C58" s="379"/>
      <c r="D58" s="383"/>
      <c r="E58" s="383"/>
      <c r="F58" s="383"/>
      <c r="G58" s="383"/>
      <c r="H58" s="379"/>
      <c r="I58" s="379"/>
      <c r="J58" s="379"/>
      <c r="K58" s="379"/>
      <c r="L58" s="379"/>
    </row>
    <row r="59" spans="1:13" x14ac:dyDescent="0.3">
      <c r="B59" s="379"/>
      <c r="C59" s="379"/>
      <c r="D59" s="383"/>
      <c r="E59" s="383"/>
      <c r="F59" s="383"/>
      <c r="G59" s="383"/>
      <c r="H59" s="379"/>
      <c r="I59" s="379"/>
      <c r="J59" s="379"/>
      <c r="K59" s="379"/>
      <c r="L59" s="379"/>
    </row>
    <row r="60" spans="1:13" x14ac:dyDescent="0.3"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</row>
    <row r="61" spans="1:13" x14ac:dyDescent="0.3">
      <c r="B61" s="379"/>
      <c r="C61" s="379"/>
      <c r="D61" s="379"/>
      <c r="E61" s="523"/>
      <c r="F61" s="523"/>
      <c r="G61" s="523"/>
      <c r="H61" s="379"/>
      <c r="I61" s="379"/>
      <c r="J61" s="379"/>
      <c r="K61" s="379"/>
      <c r="L61" s="379"/>
    </row>
    <row r="62" spans="1:13" x14ac:dyDescent="0.3">
      <c r="B62" s="379"/>
      <c r="C62" s="379"/>
      <c r="D62" s="379"/>
      <c r="E62" s="523"/>
      <c r="F62" s="523"/>
      <c r="G62" s="523"/>
      <c r="H62" s="379"/>
      <c r="I62" s="379"/>
      <c r="J62" s="379"/>
      <c r="K62" s="379"/>
      <c r="L62" s="379"/>
    </row>
    <row r="63" spans="1:13" x14ac:dyDescent="0.3">
      <c r="B63" s="379"/>
      <c r="C63" s="379"/>
      <c r="D63" s="379"/>
      <c r="E63" s="379"/>
      <c r="F63" s="379"/>
      <c r="G63" s="379"/>
      <c r="H63" s="379"/>
      <c r="I63" s="379"/>
      <c r="J63" s="379"/>
      <c r="K63" s="379"/>
      <c r="L63" s="379"/>
    </row>
    <row r="64" spans="1:13" x14ac:dyDescent="0.3">
      <c r="B64" s="379"/>
      <c r="C64" s="379"/>
      <c r="D64" s="379"/>
      <c r="E64" s="379"/>
      <c r="F64" s="379"/>
      <c r="G64" s="379"/>
      <c r="H64" s="379"/>
      <c r="I64" s="379"/>
      <c r="J64" s="379"/>
      <c r="K64" s="379"/>
      <c r="L64" s="379"/>
    </row>
    <row r="65" spans="2:12" x14ac:dyDescent="0.3"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</row>
  </sheetData>
  <sheetProtection formatCells="0" formatRows="0" insertRows="0" insertHyperlinks="0" deleteRows="0" sort="0" autoFilter="0" pivotTables="0"/>
  <protectedRanges>
    <protectedRange sqref="A29:B30 A25:XFD27 P28:XFD28 A9:N9 A11:N15 A10:B10 D10:N10 A16:N16 P9:XFD16 A28:D28 F28:N28" name="Editabil"/>
    <protectedRange sqref="E28" name="Editabil_2"/>
    <protectedRange sqref="O28 O9:O16" name="Editabil_4"/>
    <protectedRange sqref="A20:XFD21" name="Editabil_1"/>
    <protectedRange sqref="A18:N19 T18:XFD19" name="Editabil_3_1"/>
    <protectedRange sqref="O19:S19 P18:S18" name="Editabil_2_1"/>
    <protectedRange sqref="O18" name="Editabil_2_1_1"/>
    <protectedRange sqref="C10" name="Editabil_3"/>
    <protectedRange sqref="C3:G4 D2 K1:L2" name="Editabil_5"/>
    <protectedRange sqref="D37 J37" name="Editabil_6"/>
  </protectedRanges>
  <mergeCells count="75">
    <mergeCell ref="A17:N17"/>
    <mergeCell ref="A8:N8"/>
    <mergeCell ref="C4:G4"/>
    <mergeCell ref="K4:L4"/>
    <mergeCell ref="F6:I6"/>
    <mergeCell ref="J6:K6"/>
    <mergeCell ref="L6:N7"/>
    <mergeCell ref="C3:G3"/>
    <mergeCell ref="K3:L3"/>
    <mergeCell ref="D1:H1"/>
    <mergeCell ref="K1:L1"/>
    <mergeCell ref="B2:C2"/>
    <mergeCell ref="D2:H2"/>
    <mergeCell ref="K2:L2"/>
    <mergeCell ref="L9:N9"/>
    <mergeCell ref="A6:A7"/>
    <mergeCell ref="B6:B7"/>
    <mergeCell ref="C6:C7"/>
    <mergeCell ref="D6:D7"/>
    <mergeCell ref="E6:E7"/>
    <mergeCell ref="L10:N10"/>
    <mergeCell ref="L11:N11"/>
    <mergeCell ref="L12:N12"/>
    <mergeCell ref="L13:N13"/>
    <mergeCell ref="L14:N14"/>
    <mergeCell ref="L15:N15"/>
    <mergeCell ref="L16:N16"/>
    <mergeCell ref="D20:D21"/>
    <mergeCell ref="E20:E21"/>
    <mergeCell ref="F20:F21"/>
    <mergeCell ref="G20:G21"/>
    <mergeCell ref="H20:H21"/>
    <mergeCell ref="D18:D19"/>
    <mergeCell ref="E18:E19"/>
    <mergeCell ref="F18:F19"/>
    <mergeCell ref="G18:G19"/>
    <mergeCell ref="H18:H19"/>
    <mergeCell ref="I18:I19"/>
    <mergeCell ref="J18:J19"/>
    <mergeCell ref="K18:K19"/>
    <mergeCell ref="L18:N19"/>
    <mergeCell ref="D33:M33"/>
    <mergeCell ref="D34:M34"/>
    <mergeCell ref="E36:F36"/>
    <mergeCell ref="J36:M36"/>
    <mergeCell ref="E22:E23"/>
    <mergeCell ref="J22:J23"/>
    <mergeCell ref="K22:K23"/>
    <mergeCell ref="M22:N22"/>
    <mergeCell ref="M23:N23"/>
    <mergeCell ref="L28:N28"/>
    <mergeCell ref="J30:K30"/>
    <mergeCell ref="E62:G62"/>
    <mergeCell ref="R36:T36"/>
    <mergeCell ref="B37:C37"/>
    <mergeCell ref="D37:I37"/>
    <mergeCell ref="J37:M37"/>
    <mergeCell ref="A54:M54"/>
    <mergeCell ref="A55:M55"/>
    <mergeCell ref="P18:Q19"/>
    <mergeCell ref="O20:O21"/>
    <mergeCell ref="E61:G61"/>
    <mergeCell ref="L30:N30"/>
    <mergeCell ref="J20:J21"/>
    <mergeCell ref="K20:K21"/>
    <mergeCell ref="L20:N21"/>
    <mergeCell ref="I20:I21"/>
    <mergeCell ref="A24:N24"/>
    <mergeCell ref="L25:N25"/>
    <mergeCell ref="L26:N26"/>
    <mergeCell ref="L27:N27"/>
    <mergeCell ref="L29:N29"/>
    <mergeCell ref="A22:C23"/>
    <mergeCell ref="B32:B34"/>
    <mergeCell ref="D32:M32"/>
  </mergeCells>
  <conditionalFormatting sqref="D1:D4">
    <cfRule type="cellIs" dxfId="578" priority="17" stopIfTrue="1" operator="equal">
      <formula>"DI"</formula>
    </cfRule>
    <cfRule type="cellIs" dxfId="577" priority="18" stopIfTrue="1" operator="equal">
      <formula>"DJ"</formula>
    </cfRule>
    <cfRule type="cellIs" dxfId="576" priority="19" stopIfTrue="1" operator="equal">
      <formula>"DM"</formula>
    </cfRule>
    <cfRule type="cellIs" dxfId="575" priority="20" stopIfTrue="1" operator="equal">
      <formula>"D"</formula>
    </cfRule>
  </conditionalFormatting>
  <conditionalFormatting sqref="D1:D7">
    <cfRule type="cellIs" dxfId="574" priority="21" operator="equal">
      <formula>"SI"</formula>
    </cfRule>
    <cfRule type="cellIs" dxfId="573" priority="22" operator="equal">
      <formula>"SJ"</formula>
    </cfRule>
    <cfRule type="cellIs" dxfId="572" priority="23" operator="equal">
      <formula>"SM"</formula>
    </cfRule>
    <cfRule type="cellIs" dxfId="571" priority="24" operator="equal">
      <formula>"S"</formula>
    </cfRule>
    <cfRule type="cellIs" dxfId="570" priority="25" operator="equal">
      <formula>"C"</formula>
    </cfRule>
    <cfRule type="cellIs" dxfId="569" priority="26" operator="equal">
      <formula>"F"</formula>
    </cfRule>
  </conditionalFormatting>
  <conditionalFormatting sqref="D5:D7 D9:D16 D22:D23 D25:D35 D38:D53">
    <cfRule type="cellIs" dxfId="568" priority="51" operator="equal">
      <formula>"D"</formula>
    </cfRule>
    <cfRule type="cellIs" dxfId="567" priority="49" operator="equal">
      <formula>"DM"</formula>
    </cfRule>
    <cfRule type="cellIs" dxfId="566" priority="48" operator="equal">
      <formula>"DI"</formula>
    </cfRule>
    <cfRule type="cellIs" dxfId="565" priority="50" operator="equal">
      <formula>"DJ"</formula>
    </cfRule>
  </conditionalFormatting>
  <conditionalFormatting sqref="D9:D16 D22:D23">
    <cfRule type="cellIs" dxfId="564" priority="56" operator="equal">
      <formula>"C"</formula>
    </cfRule>
    <cfRule type="cellIs" dxfId="563" priority="57" operator="equal">
      <formula>"F"</formula>
    </cfRule>
    <cfRule type="cellIs" dxfId="562" priority="55" operator="equal">
      <formula>"S"</formula>
    </cfRule>
    <cfRule type="cellIs" dxfId="561" priority="54" operator="equal">
      <formula>"SJ"</formula>
    </cfRule>
    <cfRule type="cellIs" dxfId="560" priority="53" operator="equal">
      <formula>"SM"</formula>
    </cfRule>
    <cfRule type="cellIs" dxfId="559" priority="52" operator="equal">
      <formula>"SI"</formula>
    </cfRule>
  </conditionalFormatting>
  <conditionalFormatting sqref="D18">
    <cfRule type="cellIs" dxfId="558" priority="32" operator="equal">
      <formula>"SM"</formula>
    </cfRule>
    <cfRule type="cellIs" dxfId="557" priority="33" operator="equal">
      <formula>"SJ"</formula>
    </cfRule>
    <cfRule type="cellIs" dxfId="556" priority="34" operator="equal">
      <formula>"S"</formula>
    </cfRule>
    <cfRule type="cellIs" dxfId="555" priority="35" operator="equal">
      <formula>"C"</formula>
    </cfRule>
    <cfRule type="cellIs" dxfId="554" priority="36" operator="equal">
      <formula>"F"</formula>
    </cfRule>
    <cfRule type="cellIs" dxfId="553" priority="37" operator="equal">
      <formula>"DS"</formula>
    </cfRule>
    <cfRule type="cellIs" dxfId="552" priority="27" operator="equal">
      <formula>"DI"</formula>
    </cfRule>
    <cfRule type="cellIs" dxfId="551" priority="28" operator="equal">
      <formula>"DM"</formula>
    </cfRule>
    <cfRule type="cellIs" dxfId="550" priority="29" operator="equal">
      <formula>"DJ"</formula>
    </cfRule>
    <cfRule type="cellIs" dxfId="549" priority="30" operator="equal">
      <formula>"D"</formula>
    </cfRule>
    <cfRule type="cellIs" dxfId="548" priority="31" operator="equal">
      <formula>"SI"</formula>
    </cfRule>
  </conditionalFormatting>
  <conditionalFormatting sqref="D20">
    <cfRule type="cellIs" dxfId="547" priority="38" operator="equal">
      <formula>"DI"</formula>
    </cfRule>
    <cfRule type="cellIs" dxfId="546" priority="39" operator="equal">
      <formula>"DM"</formula>
    </cfRule>
    <cfRule type="cellIs" dxfId="545" priority="40" operator="equal">
      <formula>"DJ"</formula>
    </cfRule>
    <cfRule type="cellIs" dxfId="544" priority="41" operator="equal">
      <formula>"D"</formula>
    </cfRule>
    <cfRule type="cellIs" dxfId="543" priority="42" operator="equal">
      <formula>"SI"</formula>
    </cfRule>
    <cfRule type="cellIs" dxfId="542" priority="44" operator="equal">
      <formula>"SJ"</formula>
    </cfRule>
    <cfRule type="cellIs" dxfId="541" priority="45" operator="equal">
      <formula>"S"</formula>
    </cfRule>
    <cfRule type="cellIs" dxfId="540" priority="46" operator="equal">
      <formula>"C"</formula>
    </cfRule>
    <cfRule type="cellIs" dxfId="539" priority="47" operator="equal">
      <formula>"F"</formula>
    </cfRule>
    <cfRule type="cellIs" dxfId="538" priority="43" operator="equal">
      <formula>"SM"</formula>
    </cfRule>
  </conditionalFormatting>
  <conditionalFormatting sqref="D25:D28">
    <cfRule type="cellIs" dxfId="537" priority="1" operator="equal">
      <formula>"SI"</formula>
    </cfRule>
    <cfRule type="cellIs" dxfId="536" priority="2" operator="equal">
      <formula>"SM"</formula>
    </cfRule>
    <cfRule type="cellIs" dxfId="535" priority="3" operator="equal">
      <formula>"SJ"</formula>
    </cfRule>
    <cfRule type="cellIs" dxfId="534" priority="4" operator="equal">
      <formula>"S"</formula>
    </cfRule>
    <cfRule type="cellIs" dxfId="533" priority="5" operator="equal">
      <formula>"C"</formula>
    </cfRule>
    <cfRule type="cellIs" dxfId="532" priority="6" operator="equal">
      <formula>"F"</formula>
    </cfRule>
  </conditionalFormatting>
  <conditionalFormatting sqref="D29:D53">
    <cfRule type="cellIs" dxfId="531" priority="16" operator="equal">
      <formula>"F"</formula>
    </cfRule>
    <cfRule type="cellIs" dxfId="530" priority="14" operator="equal">
      <formula>"S"</formula>
    </cfRule>
    <cfRule type="cellIs" dxfId="529" priority="15" operator="equal">
      <formula>"C"</formula>
    </cfRule>
    <cfRule type="cellIs" dxfId="528" priority="13" operator="equal">
      <formula>"SM"</formula>
    </cfRule>
    <cfRule type="cellIs" dxfId="527" priority="12" operator="equal">
      <formula>"SJ"</formula>
    </cfRule>
    <cfRule type="cellIs" dxfId="526" priority="11" operator="equal">
      <formula>"SI"</formula>
    </cfRule>
  </conditionalFormatting>
  <conditionalFormatting sqref="D36:D37">
    <cfRule type="cellIs" dxfId="525" priority="8" stopIfTrue="1" operator="equal">
      <formula>"DJ"</formula>
    </cfRule>
    <cfRule type="cellIs" dxfId="524" priority="10" stopIfTrue="1" operator="equal">
      <formula>"D"</formula>
    </cfRule>
    <cfRule type="cellIs" dxfId="523" priority="9" stopIfTrue="1" operator="equal">
      <formula>"DM"</formula>
    </cfRule>
    <cfRule type="cellIs" dxfId="522" priority="7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4" fitToWidth="0" orientation="landscape" r:id="rId1"/>
  <rowBreaks count="1" manualBreakCount="1">
    <brk id="38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A7B0-3D8D-48C2-9B66-DDE82A003C6A}">
  <dimension ref="A1:U66"/>
  <sheetViews>
    <sheetView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490" t="e">
        <f>#REF!</f>
        <v>#REF!</v>
      </c>
      <c r="L2" s="490"/>
      <c r="P2" s="67"/>
      <c r="Q2" s="67"/>
      <c r="R2" s="67"/>
      <c r="S2" s="67"/>
      <c r="T2" s="67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67"/>
      <c r="Q6" s="67"/>
      <c r="R6" s="67"/>
      <c r="S6" s="67"/>
      <c r="T6" s="67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67"/>
      <c r="Q7" s="67"/>
      <c r="R7" s="67"/>
      <c r="S7" s="67"/>
      <c r="T7" s="67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67"/>
      <c r="Q8" s="67"/>
      <c r="R8" s="67"/>
      <c r="S8" s="67"/>
      <c r="T8" s="67"/>
    </row>
    <row r="9" spans="1:20" s="120" customFormat="1" ht="15" customHeight="1" thickBot="1" x14ac:dyDescent="0.35">
      <c r="A9" s="146">
        <v>1</v>
      </c>
      <c r="B9" s="147" t="s">
        <v>109</v>
      </c>
      <c r="C9" s="148" t="s">
        <v>69</v>
      </c>
      <c r="D9" s="149" t="s">
        <v>22</v>
      </c>
      <c r="E9" s="212">
        <v>3</v>
      </c>
      <c r="F9" s="212">
        <v>1</v>
      </c>
      <c r="G9" s="151">
        <v>1</v>
      </c>
      <c r="H9" s="151"/>
      <c r="I9" s="151"/>
      <c r="J9" s="151">
        <f>SUM(F9:I9)*14</f>
        <v>28</v>
      </c>
      <c r="K9" s="151">
        <f>E9*25-J9</f>
        <v>47</v>
      </c>
      <c r="L9" s="601" t="s">
        <v>24</v>
      </c>
      <c r="M9" s="602"/>
      <c r="N9" s="603"/>
      <c r="O9" s="120">
        <f t="shared" ref="O9:O16" si="0">SUM(F9:I9)</f>
        <v>2</v>
      </c>
      <c r="P9" s="154"/>
      <c r="Q9" s="154"/>
      <c r="R9" s="154"/>
      <c r="S9" s="154"/>
      <c r="T9" s="154"/>
    </row>
    <row r="10" spans="1:20" s="164" customFormat="1" ht="15" thickBot="1" x14ac:dyDescent="0.35">
      <c r="A10" s="162">
        <v>2</v>
      </c>
      <c r="B10" s="163" t="s">
        <v>110</v>
      </c>
      <c r="C10" s="124" t="s">
        <v>375</v>
      </c>
      <c r="D10" s="125" t="s">
        <v>16</v>
      </c>
      <c r="E10" s="201">
        <v>4</v>
      </c>
      <c r="F10" s="202">
        <v>2</v>
      </c>
      <c r="G10" s="128">
        <v>1</v>
      </c>
      <c r="H10" s="128"/>
      <c r="I10" s="128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165"/>
      <c r="Q10" s="165"/>
      <c r="R10" s="165"/>
      <c r="S10" s="165"/>
      <c r="T10" s="165"/>
    </row>
    <row r="11" spans="1:20" s="164" customFormat="1" ht="15" thickBot="1" x14ac:dyDescent="0.35">
      <c r="A11" s="162">
        <v>3</v>
      </c>
      <c r="B11" s="163" t="s">
        <v>111</v>
      </c>
      <c r="C11" s="124" t="s">
        <v>70</v>
      </c>
      <c r="D11" s="125" t="s">
        <v>16</v>
      </c>
      <c r="E11" s="201">
        <v>3</v>
      </c>
      <c r="F11" s="202">
        <v>1</v>
      </c>
      <c r="G11" s="128">
        <v>1</v>
      </c>
      <c r="H11" s="128"/>
      <c r="I11" s="128"/>
      <c r="J11" s="128">
        <f>SUM(F11:I11)*14</f>
        <v>28</v>
      </c>
      <c r="K11" s="128">
        <f>E11*25-J11</f>
        <v>47</v>
      </c>
      <c r="L11" s="604" t="s">
        <v>23</v>
      </c>
      <c r="M11" s="605"/>
      <c r="N11" s="606"/>
      <c r="O11" s="164">
        <f t="shared" si="0"/>
        <v>2</v>
      </c>
      <c r="P11" s="165"/>
      <c r="Q11" s="165"/>
      <c r="R11" s="165"/>
      <c r="S11" s="165"/>
      <c r="T11" s="165"/>
    </row>
    <row r="12" spans="1:20" s="164" customFormat="1" ht="15" thickBot="1" x14ac:dyDescent="0.35">
      <c r="A12" s="162">
        <v>4</v>
      </c>
      <c r="B12" s="163" t="s">
        <v>112</v>
      </c>
      <c r="C12" s="124" t="s">
        <v>216</v>
      </c>
      <c r="D12" s="125" t="s">
        <v>16</v>
      </c>
      <c r="E12" s="201">
        <v>3</v>
      </c>
      <c r="F12" s="202"/>
      <c r="G12" s="128">
        <v>3</v>
      </c>
      <c r="H12" s="128"/>
      <c r="I12" s="128"/>
      <c r="J12" s="128">
        <f t="shared" ref="J12:J15" si="1">SUM(F12:I12)*14</f>
        <v>42</v>
      </c>
      <c r="K12" s="128">
        <f t="shared" ref="K12:K16" si="2">E12*25-J12</f>
        <v>33</v>
      </c>
      <c r="L12" s="604" t="s">
        <v>23</v>
      </c>
      <c r="M12" s="605"/>
      <c r="N12" s="606"/>
      <c r="O12" s="164">
        <f t="shared" si="0"/>
        <v>3</v>
      </c>
      <c r="P12" s="165"/>
      <c r="Q12" s="217"/>
      <c r="R12" s="165"/>
      <c r="S12" s="165"/>
      <c r="T12" s="165"/>
    </row>
    <row r="13" spans="1:20" s="181" customFormat="1" ht="15" thickBot="1" x14ac:dyDescent="0.35">
      <c r="A13" s="175">
        <v>5</v>
      </c>
      <c r="B13" s="176" t="s">
        <v>113</v>
      </c>
      <c r="C13" s="177" t="s">
        <v>294</v>
      </c>
      <c r="D13" s="178" t="s">
        <v>16</v>
      </c>
      <c r="E13" s="223">
        <v>4</v>
      </c>
      <c r="F13" s="224">
        <v>2</v>
      </c>
      <c r="G13" s="180">
        <v>1</v>
      </c>
      <c r="H13" s="180"/>
      <c r="I13" s="180"/>
      <c r="J13" s="180">
        <f>SUM(F13:I13)*14</f>
        <v>42</v>
      </c>
      <c r="K13" s="180">
        <f t="shared" si="2"/>
        <v>58</v>
      </c>
      <c r="L13" s="696" t="s">
        <v>23</v>
      </c>
      <c r="M13" s="697"/>
      <c r="N13" s="698"/>
      <c r="O13" s="181">
        <f t="shared" si="0"/>
        <v>3</v>
      </c>
      <c r="P13" s="182"/>
      <c r="Q13" s="182"/>
      <c r="R13" s="182"/>
      <c r="S13" s="182"/>
      <c r="T13" s="182"/>
    </row>
    <row r="14" spans="1:20" s="181" customFormat="1" ht="24.6" customHeight="1" thickBot="1" x14ac:dyDescent="0.35">
      <c r="A14" s="175">
        <v>6</v>
      </c>
      <c r="B14" s="176" t="s">
        <v>114</v>
      </c>
      <c r="C14" s="177" t="s">
        <v>253</v>
      </c>
      <c r="D14" s="178" t="s">
        <v>16</v>
      </c>
      <c r="E14" s="223">
        <v>3</v>
      </c>
      <c r="F14" s="224">
        <v>1</v>
      </c>
      <c r="G14" s="180">
        <v>1</v>
      </c>
      <c r="H14" s="180"/>
      <c r="I14" s="180"/>
      <c r="J14" s="180">
        <f t="shared" si="1"/>
        <v>28</v>
      </c>
      <c r="K14" s="180">
        <f t="shared" si="2"/>
        <v>47</v>
      </c>
      <c r="L14" s="696" t="s">
        <v>23</v>
      </c>
      <c r="M14" s="697"/>
      <c r="N14" s="698"/>
      <c r="O14" s="181">
        <f t="shared" si="0"/>
        <v>2</v>
      </c>
      <c r="P14" s="182"/>
      <c r="Q14" s="182"/>
      <c r="R14" s="182"/>
      <c r="S14" s="182"/>
      <c r="T14" s="182"/>
    </row>
    <row r="15" spans="1:20" s="181" customFormat="1" ht="20.399999999999999" customHeight="1" x14ac:dyDescent="0.3">
      <c r="A15" s="175">
        <v>7</v>
      </c>
      <c r="B15" s="176" t="s">
        <v>115</v>
      </c>
      <c r="C15" s="177" t="s">
        <v>254</v>
      </c>
      <c r="D15" s="178" t="s">
        <v>16</v>
      </c>
      <c r="E15" s="223">
        <v>3</v>
      </c>
      <c r="F15" s="224"/>
      <c r="G15" s="180">
        <v>3</v>
      </c>
      <c r="H15" s="180"/>
      <c r="I15" s="180"/>
      <c r="J15" s="180">
        <f t="shared" si="1"/>
        <v>42</v>
      </c>
      <c r="K15" s="180">
        <f t="shared" si="2"/>
        <v>33</v>
      </c>
      <c r="L15" s="696" t="s">
        <v>23</v>
      </c>
      <c r="M15" s="697"/>
      <c r="N15" s="698"/>
      <c r="O15" s="181">
        <f t="shared" si="0"/>
        <v>3</v>
      </c>
      <c r="P15" s="182"/>
      <c r="Q15" s="182"/>
      <c r="R15" s="182"/>
      <c r="S15" s="182"/>
      <c r="T15" s="182"/>
    </row>
    <row r="16" spans="1:20" s="120" customFormat="1" ht="15" customHeight="1" thickBot="1" x14ac:dyDescent="0.35">
      <c r="A16" s="156">
        <v>8</v>
      </c>
      <c r="B16" s="152" t="s">
        <v>116</v>
      </c>
      <c r="C16" s="213" t="s">
        <v>212</v>
      </c>
      <c r="D16" s="159" t="s">
        <v>15</v>
      </c>
      <c r="E16" s="214">
        <v>1</v>
      </c>
      <c r="F16" s="215"/>
      <c r="G16" s="216">
        <v>1</v>
      </c>
      <c r="H16" s="216"/>
      <c r="I16" s="216"/>
      <c r="J16" s="216">
        <f t="shared" ref="J16" si="3">SUM(F16:I16)*14</f>
        <v>14</v>
      </c>
      <c r="K16" s="216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154"/>
      <c r="Q16" s="154"/>
      <c r="R16" s="154"/>
      <c r="S16" s="154"/>
      <c r="T16" s="154"/>
    </row>
    <row r="17" spans="1:21" ht="15" thickBot="1" x14ac:dyDescent="0.35">
      <c r="A17" s="131">
        <v>9</v>
      </c>
      <c r="B17" s="110" t="s">
        <v>117</v>
      </c>
      <c r="C17" s="170" t="s">
        <v>252</v>
      </c>
      <c r="D17" s="171" t="s">
        <v>15</v>
      </c>
      <c r="E17" s="220">
        <v>3</v>
      </c>
      <c r="F17" s="699" t="s">
        <v>73</v>
      </c>
      <c r="G17" s="700"/>
      <c r="H17" s="700"/>
      <c r="I17" s="701"/>
      <c r="J17" s="133"/>
      <c r="K17" s="133">
        <v>22</v>
      </c>
      <c r="L17" s="508" t="s">
        <v>24</v>
      </c>
      <c r="M17" s="509"/>
      <c r="N17" s="510"/>
      <c r="O17" s="67"/>
      <c r="P17" s="67"/>
      <c r="Q17" s="67"/>
      <c r="R17" s="67"/>
      <c r="S17" s="67"/>
      <c r="T17" s="67"/>
    </row>
    <row r="18" spans="1:21" ht="14.4" customHeight="1" thickBot="1" x14ac:dyDescent="0.35">
      <c r="A18" s="692" t="s">
        <v>58</v>
      </c>
      <c r="B18" s="693"/>
      <c r="C18" s="693"/>
      <c r="D18" s="693"/>
      <c r="E18" s="693"/>
      <c r="F18" s="693"/>
      <c r="G18" s="693"/>
      <c r="H18" s="693"/>
      <c r="I18" s="693"/>
      <c r="J18" s="693"/>
      <c r="K18" s="693"/>
      <c r="L18" s="694"/>
      <c r="M18" s="694"/>
      <c r="N18" s="695"/>
      <c r="O18" s="1"/>
      <c r="P18" s="67"/>
      <c r="Q18" s="67"/>
      <c r="R18" s="67"/>
      <c r="S18" s="67"/>
      <c r="T18" s="67"/>
    </row>
    <row r="19" spans="1:21" s="120" customFormat="1" ht="15" customHeight="1" x14ac:dyDescent="0.3">
      <c r="A19" s="236">
        <v>6</v>
      </c>
      <c r="B19" s="242" t="s">
        <v>328</v>
      </c>
      <c r="C19" s="243" t="s">
        <v>329</v>
      </c>
      <c r="D19" s="671" t="s">
        <v>22</v>
      </c>
      <c r="E19" s="673">
        <v>2</v>
      </c>
      <c r="F19" s="673">
        <v>1</v>
      </c>
      <c r="G19" s="673">
        <v>1</v>
      </c>
      <c r="H19" s="673"/>
      <c r="I19" s="662"/>
      <c r="J19" s="663">
        <f>SUM(F19:I19)*14</f>
        <v>28</v>
      </c>
      <c r="K19" s="663">
        <f t="shared" ref="K19" si="4">E19*25-J19</f>
        <v>22</v>
      </c>
      <c r="L19" s="664" t="s">
        <v>23</v>
      </c>
      <c r="M19" s="665"/>
      <c r="N19" s="666"/>
      <c r="O19" s="234">
        <f>SUM(F19:I19)</f>
        <v>2</v>
      </c>
      <c r="P19" s="670" t="s">
        <v>330</v>
      </c>
      <c r="Q19" s="670"/>
      <c r="R19" s="227"/>
      <c r="S19" s="227"/>
      <c r="T19" s="227"/>
    </row>
    <row r="20" spans="1:21" s="120" customFormat="1" ht="15" customHeight="1" thickBot="1" x14ac:dyDescent="0.35">
      <c r="A20" s="237">
        <v>7</v>
      </c>
      <c r="B20" s="238" t="s">
        <v>331</v>
      </c>
      <c r="C20" s="239" t="s">
        <v>332</v>
      </c>
      <c r="D20" s="672"/>
      <c r="E20" s="674"/>
      <c r="F20" s="674"/>
      <c r="G20" s="674"/>
      <c r="H20" s="674"/>
      <c r="I20" s="662"/>
      <c r="J20" s="663"/>
      <c r="K20" s="663"/>
      <c r="L20" s="667"/>
      <c r="M20" s="668"/>
      <c r="N20" s="669"/>
      <c r="P20" s="670"/>
      <c r="Q20" s="670"/>
      <c r="R20" s="227"/>
      <c r="S20" s="227"/>
      <c r="T20" s="227"/>
    </row>
    <row r="21" spans="1:21" s="120" customFormat="1" ht="15" customHeight="1" x14ac:dyDescent="0.3">
      <c r="A21" s="146">
        <v>10</v>
      </c>
      <c r="B21" s="147" t="s">
        <v>325</v>
      </c>
      <c r="C21" s="148" t="s">
        <v>326</v>
      </c>
      <c r="D21" s="650" t="s">
        <v>22</v>
      </c>
      <c r="E21" s="687">
        <v>2</v>
      </c>
      <c r="F21" s="690"/>
      <c r="G21" s="676">
        <v>2</v>
      </c>
      <c r="H21" s="676"/>
      <c r="I21" s="676"/>
      <c r="J21" s="676">
        <f t="shared" ref="J21" si="5">SUM(F21:I21)*14</f>
        <v>28</v>
      </c>
      <c r="K21" s="676">
        <f t="shared" ref="K21" si="6">E21*25-J21</f>
        <v>22</v>
      </c>
      <c r="L21" s="617" t="s">
        <v>24</v>
      </c>
      <c r="M21" s="618"/>
      <c r="N21" s="619"/>
      <c r="O21" s="675">
        <f>SUM(F21:I21)</f>
        <v>2</v>
      </c>
      <c r="P21" s="154"/>
      <c r="Q21" s="154"/>
      <c r="R21" s="154"/>
      <c r="S21" s="154"/>
      <c r="T21" s="154"/>
    </row>
    <row r="22" spans="1:21" s="120" customFormat="1" ht="15" customHeight="1" thickBot="1" x14ac:dyDescent="0.35">
      <c r="A22" s="166">
        <v>11</v>
      </c>
      <c r="B22" s="152" t="s">
        <v>118</v>
      </c>
      <c r="C22" s="213" t="s">
        <v>327</v>
      </c>
      <c r="D22" s="650"/>
      <c r="E22" s="688"/>
      <c r="F22" s="613"/>
      <c r="G22" s="615"/>
      <c r="H22" s="615"/>
      <c r="I22" s="615"/>
      <c r="J22" s="615"/>
      <c r="K22" s="615"/>
      <c r="L22" s="678"/>
      <c r="M22" s="679"/>
      <c r="N22" s="680"/>
      <c r="O22" s="675"/>
      <c r="P22" s="154"/>
      <c r="Q22" s="154"/>
      <c r="R22" s="154"/>
      <c r="S22" s="154"/>
      <c r="T22" s="154"/>
    </row>
    <row r="23" spans="1:21" ht="17.399999999999999" hidden="1" customHeight="1" thickBot="1" x14ac:dyDescent="0.35">
      <c r="A23" s="134">
        <v>12</v>
      </c>
      <c r="B23" s="121" t="s">
        <v>119</v>
      </c>
      <c r="C23" s="221"/>
      <c r="D23" s="686"/>
      <c r="E23" s="689"/>
      <c r="F23" s="691"/>
      <c r="G23" s="677"/>
      <c r="H23" s="677"/>
      <c r="I23" s="677"/>
      <c r="J23" s="677"/>
      <c r="K23" s="677"/>
      <c r="L23" s="620"/>
      <c r="M23" s="621"/>
      <c r="N23" s="680"/>
      <c r="P23" s="67"/>
      <c r="Q23" s="67"/>
      <c r="R23" s="67"/>
      <c r="S23" s="67"/>
      <c r="T23" s="67"/>
    </row>
    <row r="24" spans="1:21" x14ac:dyDescent="0.3">
      <c r="A24" s="522" t="s">
        <v>25</v>
      </c>
      <c r="B24" s="523"/>
      <c r="C24" s="523"/>
      <c r="D24" s="204" t="s">
        <v>26</v>
      </c>
      <c r="E24" s="645">
        <f t="shared" ref="E24:K24" si="7">SUM(E9:E23)</f>
        <v>31</v>
      </c>
      <c r="F24" s="205">
        <f t="shared" si="7"/>
        <v>8</v>
      </c>
      <c r="G24" s="206">
        <f t="shared" si="7"/>
        <v>15</v>
      </c>
      <c r="H24" s="206">
        <f t="shared" si="7"/>
        <v>0</v>
      </c>
      <c r="I24" s="206">
        <f t="shared" si="7"/>
        <v>0</v>
      </c>
      <c r="J24" s="526">
        <f t="shared" si="7"/>
        <v>322</v>
      </c>
      <c r="K24" s="526">
        <f t="shared" si="7"/>
        <v>400</v>
      </c>
      <c r="L24" s="206" t="s">
        <v>27</v>
      </c>
      <c r="M24" s="684" t="s">
        <v>28</v>
      </c>
      <c r="N24" s="685"/>
      <c r="P24" s="67"/>
      <c r="Q24" s="67"/>
      <c r="R24" s="67"/>
      <c r="S24" s="67"/>
      <c r="T24" s="67"/>
    </row>
    <row r="25" spans="1:21" ht="15" thickBot="1" x14ac:dyDescent="0.35">
      <c r="A25" s="522"/>
      <c r="B25" s="523"/>
      <c r="C25" s="523"/>
      <c r="D25" s="207" t="s">
        <v>29</v>
      </c>
      <c r="E25" s="646"/>
      <c r="F25" s="208">
        <f>COUNT(F9:F23)</f>
        <v>6</v>
      </c>
      <c r="G25" s="209">
        <f>COUNT(G9:G23)</f>
        <v>10</v>
      </c>
      <c r="H25" s="209">
        <f>COUNT(H9:H23)</f>
        <v>0</v>
      </c>
      <c r="I25" s="209">
        <f>COUNT(I9:I23)</f>
        <v>0</v>
      </c>
      <c r="J25" s="527"/>
      <c r="K25" s="527"/>
      <c r="L25" s="133">
        <f>COUNTIF(L1:L24,"=E")</f>
        <v>7</v>
      </c>
      <c r="M25" s="530">
        <f>COUNTIF(L1:L24,"=V")</f>
        <v>4</v>
      </c>
      <c r="N25" s="649"/>
      <c r="P25" s="67" t="s">
        <v>319</v>
      </c>
      <c r="Q25" s="67" t="s">
        <v>323</v>
      </c>
      <c r="R25" s="67" t="s">
        <v>320</v>
      </c>
      <c r="S25" s="67"/>
      <c r="T25" s="67"/>
    </row>
    <row r="26" spans="1:21" ht="15" customHeight="1" thickBot="1" x14ac:dyDescent="0.35">
      <c r="A26" s="681" t="s">
        <v>59</v>
      </c>
      <c r="B26" s="682"/>
      <c r="C26" s="682"/>
      <c r="D26" s="682"/>
      <c r="E26" s="682"/>
      <c r="F26" s="682"/>
      <c r="G26" s="682"/>
      <c r="H26" s="682"/>
      <c r="I26" s="682"/>
      <c r="J26" s="682"/>
      <c r="K26" s="682"/>
      <c r="L26" s="682"/>
      <c r="M26" s="682"/>
      <c r="N26" s="683"/>
      <c r="P26" s="67">
        <f>SUM(O10:O12)</f>
        <v>8</v>
      </c>
      <c r="Q26" s="67">
        <f>SUM(O13:O15)</f>
        <v>8</v>
      </c>
      <c r="R26" s="67">
        <f>SUM(O9, O16, O19, O21)</f>
        <v>7</v>
      </c>
      <c r="S26" s="67"/>
      <c r="T26" s="67"/>
    </row>
    <row r="27" spans="1:21" ht="15" customHeight="1" thickBot="1" x14ac:dyDescent="0.35">
      <c r="A27" s="87">
        <v>13</v>
      </c>
      <c r="B27" s="210" t="s">
        <v>120</v>
      </c>
      <c r="C27" s="88" t="s">
        <v>255</v>
      </c>
      <c r="D27" s="117"/>
      <c r="E27" s="112">
        <v>2</v>
      </c>
      <c r="F27" s="211">
        <v>2</v>
      </c>
      <c r="G27" s="108"/>
      <c r="H27" s="108"/>
      <c r="I27" s="108"/>
      <c r="J27" s="108">
        <f t="shared" ref="J27:J30" si="8">SUM(F27:I27)*14</f>
        <v>28</v>
      </c>
      <c r="K27" s="108">
        <f t="shared" ref="K27:K30" si="9">E27*25-J27</f>
        <v>22</v>
      </c>
      <c r="L27" s="516" t="s">
        <v>24</v>
      </c>
      <c r="M27" s="517"/>
      <c r="N27" s="518"/>
      <c r="P27" s="67"/>
      <c r="Q27" s="12"/>
      <c r="R27" s="67"/>
      <c r="S27" s="67"/>
      <c r="T27" s="67"/>
    </row>
    <row r="28" spans="1:21" ht="15" customHeight="1" thickBot="1" x14ac:dyDescent="0.35">
      <c r="A28" s="87">
        <v>14</v>
      </c>
      <c r="B28" s="109" t="s">
        <v>121</v>
      </c>
      <c r="C28" s="169" t="s">
        <v>225</v>
      </c>
      <c r="D28" s="117"/>
      <c r="E28" s="112">
        <v>2</v>
      </c>
      <c r="F28" s="211">
        <v>2</v>
      </c>
      <c r="G28" s="108"/>
      <c r="H28" s="108"/>
      <c r="I28" s="108"/>
      <c r="J28" s="129">
        <f t="shared" ref="J28" si="10">SUM(F28:I28)*14</f>
        <v>28</v>
      </c>
      <c r="K28" s="129">
        <f t="shared" si="9"/>
        <v>22</v>
      </c>
      <c r="L28" s="508" t="s">
        <v>24</v>
      </c>
      <c r="M28" s="509"/>
      <c r="N28" s="510"/>
      <c r="P28" s="67"/>
      <c r="Q28" s="12"/>
      <c r="R28" s="67"/>
      <c r="S28" s="67"/>
      <c r="T28" s="67"/>
    </row>
    <row r="29" spans="1:21" ht="15" customHeight="1" thickBot="1" x14ac:dyDescent="0.35">
      <c r="A29" s="87">
        <v>15</v>
      </c>
      <c r="B29" s="109" t="s">
        <v>122</v>
      </c>
      <c r="C29" s="169" t="s">
        <v>226</v>
      </c>
      <c r="D29" s="117"/>
      <c r="E29" s="112">
        <v>2</v>
      </c>
      <c r="F29" s="211"/>
      <c r="G29" s="108">
        <v>2</v>
      </c>
      <c r="H29" s="108"/>
      <c r="I29" s="108"/>
      <c r="J29" s="129">
        <f t="shared" si="8"/>
        <v>28</v>
      </c>
      <c r="K29" s="129">
        <f t="shared" si="9"/>
        <v>22</v>
      </c>
      <c r="L29" s="508" t="s">
        <v>24</v>
      </c>
      <c r="M29" s="509"/>
      <c r="N29" s="510"/>
      <c r="P29" s="67"/>
      <c r="Q29" s="12"/>
      <c r="R29" s="68"/>
      <c r="S29" s="68"/>
      <c r="T29" s="68"/>
    </row>
    <row r="30" spans="1:21" ht="43.8" thickBot="1" x14ac:dyDescent="0.35">
      <c r="A30" s="222">
        <v>16</v>
      </c>
      <c r="B30" s="109" t="s">
        <v>123</v>
      </c>
      <c r="C30" s="169" t="s">
        <v>42</v>
      </c>
      <c r="D30" s="130" t="s">
        <v>15</v>
      </c>
      <c r="E30" s="122">
        <v>5</v>
      </c>
      <c r="F30" s="219">
        <v>2</v>
      </c>
      <c r="G30" s="129">
        <v>2</v>
      </c>
      <c r="H30" s="129"/>
      <c r="I30" s="129"/>
      <c r="J30" s="129">
        <f t="shared" si="8"/>
        <v>56</v>
      </c>
      <c r="K30" s="129">
        <f t="shared" si="9"/>
        <v>69</v>
      </c>
      <c r="L30" s="508" t="s">
        <v>23</v>
      </c>
      <c r="M30" s="509"/>
      <c r="N30" s="510"/>
      <c r="P30" s="67"/>
      <c r="Q30" s="12"/>
      <c r="R30" s="67"/>
      <c r="S30" s="67"/>
      <c r="T30" s="67"/>
      <c r="U30" s="75"/>
    </row>
    <row r="31" spans="1:21" ht="15.75" customHeight="1" thickBot="1" x14ac:dyDescent="0.35">
      <c r="A31" s="134">
        <v>17</v>
      </c>
      <c r="B31" s="109" t="s">
        <v>124</v>
      </c>
      <c r="C31" s="172" t="s">
        <v>43</v>
      </c>
      <c r="D31" s="118" t="s">
        <v>15</v>
      </c>
      <c r="E31" s="174">
        <v>3</v>
      </c>
      <c r="F31" s="553" t="s">
        <v>239</v>
      </c>
      <c r="G31" s="554"/>
      <c r="H31" s="554"/>
      <c r="I31" s="533"/>
      <c r="J31" s="109">
        <f>SUM(F31:H31)*14</f>
        <v>0</v>
      </c>
      <c r="K31" s="109">
        <v>19</v>
      </c>
      <c r="L31" s="508" t="s">
        <v>24</v>
      </c>
      <c r="M31" s="509"/>
      <c r="N31" s="510"/>
      <c r="P31" s="67"/>
      <c r="Q31" s="12"/>
      <c r="R31" s="67"/>
      <c r="S31" s="67"/>
      <c r="T31" s="67"/>
    </row>
    <row r="32" spans="1:21" ht="15.75" customHeight="1" thickBo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P32" s="22"/>
      <c r="Q32" s="12"/>
      <c r="R32" s="21"/>
      <c r="S32" s="21"/>
      <c r="T32" s="21"/>
    </row>
    <row r="33" spans="1:20" ht="15.75" customHeight="1" x14ac:dyDescent="0.3">
      <c r="B33" s="495" t="s">
        <v>32</v>
      </c>
      <c r="C33" s="33" t="e">
        <f>#REF!</f>
        <v>#REF!</v>
      </c>
      <c r="D33" s="498">
        <f>SUM(F9:I17)</f>
        <v>19</v>
      </c>
      <c r="E33" s="499"/>
      <c r="F33" s="499"/>
      <c r="G33" s="499"/>
      <c r="H33" s="499"/>
      <c r="I33" s="499"/>
      <c r="J33" s="499"/>
      <c r="K33" s="499"/>
      <c r="L33" s="499"/>
      <c r="M33" s="500"/>
      <c r="O33" s="167" t="s">
        <v>322</v>
      </c>
      <c r="P33" s="168">
        <f>SUM(D33, D34)</f>
        <v>23</v>
      </c>
      <c r="Q33" s="168">
        <f>SUM(P26, Q26, R26)</f>
        <v>23</v>
      </c>
      <c r="R33" s="21"/>
      <c r="S33" s="21"/>
      <c r="T33" s="21"/>
    </row>
    <row r="34" spans="1:20" ht="15.75" customHeight="1" x14ac:dyDescent="0.3">
      <c r="B34" s="496"/>
      <c r="C34" s="34" t="e">
        <f>#REF!</f>
        <v>#REF!</v>
      </c>
      <c r="D34" s="501">
        <f>SUM(F19:I23)</f>
        <v>4</v>
      </c>
      <c r="E34" s="502"/>
      <c r="F34" s="502"/>
      <c r="G34" s="502"/>
      <c r="H34" s="502"/>
      <c r="I34" s="502"/>
      <c r="J34" s="502"/>
      <c r="K34" s="502"/>
      <c r="L34" s="502"/>
      <c r="M34" s="503"/>
      <c r="P34" s="22"/>
      <c r="Q34" s="12"/>
      <c r="R34" s="21"/>
      <c r="S34" s="21"/>
      <c r="T34" s="21"/>
    </row>
    <row r="35" spans="1:20" ht="15.75" customHeight="1" thickBot="1" x14ac:dyDescent="0.35">
      <c r="B35" s="497"/>
      <c r="C35" s="35" t="e">
        <f>#REF!</f>
        <v>#REF!</v>
      </c>
      <c r="D35" s="504">
        <f>SUM(F27:I31)</f>
        <v>10</v>
      </c>
      <c r="E35" s="505"/>
      <c r="F35" s="505"/>
      <c r="G35" s="505"/>
      <c r="H35" s="505"/>
      <c r="I35" s="505"/>
      <c r="J35" s="505"/>
      <c r="K35" s="505"/>
      <c r="L35" s="505"/>
      <c r="M35" s="506"/>
      <c r="P35" s="22"/>
      <c r="Q35" s="12"/>
      <c r="R35" s="21"/>
      <c r="S35" s="21"/>
      <c r="T35" s="21"/>
    </row>
    <row r="36" spans="1:20" s="26" customFormat="1" ht="15.75" customHeight="1" x14ac:dyDescent="0.2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P36" s="30"/>
      <c r="Q36" s="31"/>
      <c r="R36" s="32"/>
      <c r="S36" s="32"/>
      <c r="T36" s="32"/>
    </row>
    <row r="37" spans="1:20" ht="18" customHeight="1" x14ac:dyDescent="0.3">
      <c r="B37" s="4" t="s">
        <v>36</v>
      </c>
      <c r="C37" s="9"/>
      <c r="D37" s="1"/>
      <c r="E37" s="488" t="s">
        <v>37</v>
      </c>
      <c r="F37" s="488"/>
      <c r="G37" s="4"/>
      <c r="H37" s="1"/>
      <c r="I37" s="1"/>
      <c r="J37" s="507" t="s">
        <v>38</v>
      </c>
      <c r="K37" s="507"/>
      <c r="L37" s="507"/>
      <c r="M37" s="507"/>
      <c r="P37" s="13"/>
      <c r="Q37" s="12"/>
      <c r="R37" s="489"/>
      <c r="S37" s="489"/>
      <c r="T37" s="489"/>
    </row>
    <row r="38" spans="1:20" ht="15" customHeight="1" x14ac:dyDescent="0.3">
      <c r="B38" s="490" t="e">
        <f>#REF!</f>
        <v>#REF!</v>
      </c>
      <c r="C38" s="490"/>
      <c r="D38" s="491" t="e">
        <f>#REF!</f>
        <v>#REF!</v>
      </c>
      <c r="E38" s="491"/>
      <c r="F38" s="491"/>
      <c r="G38" s="491"/>
      <c r="H38" s="491"/>
      <c r="I38" s="491"/>
      <c r="J38" s="492" t="e">
        <f>#REF!</f>
        <v>#REF!</v>
      </c>
      <c r="K38" s="492"/>
      <c r="L38" s="492"/>
      <c r="M38" s="492"/>
      <c r="P38" s="13"/>
      <c r="Q38" s="12"/>
      <c r="R38" s="13"/>
      <c r="S38" s="13"/>
      <c r="T38" s="13"/>
    </row>
    <row r="39" spans="1:20" ht="1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ht="15" customHeight="1" x14ac:dyDescent="0.3">
      <c r="B47" s="1"/>
      <c r="C47" s="1"/>
      <c r="H47" s="4"/>
      <c r="I47" s="4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A55" s="493" t="s">
        <v>60</v>
      </c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</row>
    <row r="56" spans="1:13" x14ac:dyDescent="0.3">
      <c r="A56" s="494" t="s">
        <v>40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488"/>
      <c r="F62" s="488"/>
      <c r="G62" s="488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488"/>
      <c r="F63" s="488"/>
      <c r="G63" s="488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sheetProtection formatCells="0" formatRows="0" insertRows="0" insertHyperlinks="0" deleteRows="0" sort="0" autoFilter="0" pivotTables="0"/>
  <protectedRanges>
    <protectedRange sqref="A30:B31 A9:N9 A23:N23 A27:N29 A17:N17 A16:D16 F16:N16 T23:XFD23 T27:XFD29 T9:XFD17 A11:N15 A10:B10 D10:N10" name="Editabil"/>
    <protectedRange sqref="E16" name="Editabil_2"/>
    <protectedRange sqref="A21:N22 T21:XFD22" name="Editabil_1"/>
    <protectedRange sqref="O23:S23 O27:S29 O17:S17 P9:S16" name="Editabil_3"/>
    <protectedRange sqref="O9:O16" name="Editabil_4"/>
    <protectedRange sqref="O21:S22" name="Editabil_1_1"/>
    <protectedRange sqref="A19:N20 T19:XFD20" name="Editabil_3_1"/>
    <protectedRange sqref="O20:S20 P19:S19" name="Editabil_2_1"/>
    <protectedRange sqref="O19" name="Editabil_2_1_1"/>
    <protectedRange sqref="C10" name="Editabil_3_2"/>
  </protectedRanges>
  <mergeCells count="76">
    <mergeCell ref="C3:G3"/>
    <mergeCell ref="K3:L3"/>
    <mergeCell ref="D1:H1"/>
    <mergeCell ref="K1:L1"/>
    <mergeCell ref="B2:C2"/>
    <mergeCell ref="D2:H2"/>
    <mergeCell ref="K2:L2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18:N18"/>
    <mergeCell ref="A8:N8"/>
    <mergeCell ref="L9:N9"/>
    <mergeCell ref="L10:N10"/>
    <mergeCell ref="L11:N11"/>
    <mergeCell ref="L12:N12"/>
    <mergeCell ref="L13:N13"/>
    <mergeCell ref="L14:N14"/>
    <mergeCell ref="L15:N15"/>
    <mergeCell ref="L16:N16"/>
    <mergeCell ref="F17:I17"/>
    <mergeCell ref="L17:N17"/>
    <mergeCell ref="D21:D23"/>
    <mergeCell ref="E21:E23"/>
    <mergeCell ref="F21:F23"/>
    <mergeCell ref="G21:G23"/>
    <mergeCell ref="H21:H23"/>
    <mergeCell ref="L31:N31"/>
    <mergeCell ref="J21:J23"/>
    <mergeCell ref="K21:K23"/>
    <mergeCell ref="L21:N23"/>
    <mergeCell ref="I21:I23"/>
    <mergeCell ref="A26:N26"/>
    <mergeCell ref="L27:N27"/>
    <mergeCell ref="L28:N28"/>
    <mergeCell ref="L29:N29"/>
    <mergeCell ref="L30:N30"/>
    <mergeCell ref="A24:C25"/>
    <mergeCell ref="E24:E25"/>
    <mergeCell ref="J24:J25"/>
    <mergeCell ref="K24:K25"/>
    <mergeCell ref="M24:N24"/>
    <mergeCell ref="M25:N25"/>
    <mergeCell ref="O21:O22"/>
    <mergeCell ref="E62:G62"/>
    <mergeCell ref="E63:G63"/>
    <mergeCell ref="R37:T37"/>
    <mergeCell ref="B38:C38"/>
    <mergeCell ref="D38:I38"/>
    <mergeCell ref="J38:M38"/>
    <mergeCell ref="A55:M55"/>
    <mergeCell ref="A56:M56"/>
    <mergeCell ref="B33:B35"/>
    <mergeCell ref="D33:M33"/>
    <mergeCell ref="D34:M34"/>
    <mergeCell ref="D35:M35"/>
    <mergeCell ref="E37:F37"/>
    <mergeCell ref="J37:M37"/>
    <mergeCell ref="F31:I31"/>
    <mergeCell ref="D19:D20"/>
    <mergeCell ref="E19:E20"/>
    <mergeCell ref="F19:F20"/>
    <mergeCell ref="G19:G20"/>
    <mergeCell ref="H19:H20"/>
    <mergeCell ref="I19:I20"/>
    <mergeCell ref="J19:J20"/>
    <mergeCell ref="K19:K20"/>
    <mergeCell ref="L19:N20"/>
    <mergeCell ref="P19:Q20"/>
  </mergeCells>
  <conditionalFormatting sqref="D1:D7 D9:D17 D24:D25 D27:D54">
    <cfRule type="cellIs" dxfId="521" priority="22" operator="equal">
      <formula>"DI"</formula>
    </cfRule>
    <cfRule type="cellIs" dxfId="520" priority="23" operator="equal">
      <formula>"DM"</formula>
    </cfRule>
    <cfRule type="cellIs" dxfId="519" priority="24" operator="equal">
      <formula>"DJ"</formula>
    </cfRule>
    <cfRule type="cellIs" dxfId="518" priority="25" operator="equal">
      <formula>"D"</formula>
    </cfRule>
    <cfRule type="cellIs" dxfId="517" priority="26" operator="equal">
      <formula>"SI"</formula>
    </cfRule>
    <cfRule type="cellIs" dxfId="516" priority="27" operator="equal">
      <formula>"SM"</formula>
    </cfRule>
    <cfRule type="cellIs" dxfId="515" priority="28" operator="equal">
      <formula>"SJ"</formula>
    </cfRule>
    <cfRule type="cellIs" dxfId="514" priority="29" operator="equal">
      <formula>"S"</formula>
    </cfRule>
    <cfRule type="cellIs" dxfId="513" priority="30" operator="equal">
      <formula>"C"</formula>
    </cfRule>
    <cfRule type="cellIs" dxfId="512" priority="31" operator="equal">
      <formula>"F"</formula>
    </cfRule>
  </conditionalFormatting>
  <conditionalFormatting sqref="D19">
    <cfRule type="cellIs" dxfId="511" priority="1" operator="equal">
      <formula>"DI"</formula>
    </cfRule>
    <cfRule type="cellIs" dxfId="510" priority="2" operator="equal">
      <formula>"DM"</formula>
    </cfRule>
    <cfRule type="cellIs" dxfId="509" priority="3" operator="equal">
      <formula>"DJ"</formula>
    </cfRule>
    <cfRule type="cellIs" dxfId="508" priority="4" operator="equal">
      <formula>"D"</formula>
    </cfRule>
    <cfRule type="cellIs" dxfId="507" priority="5" operator="equal">
      <formula>"SI"</formula>
    </cfRule>
    <cfRule type="cellIs" dxfId="506" priority="6" operator="equal">
      <formula>"SM"</formula>
    </cfRule>
    <cfRule type="cellIs" dxfId="505" priority="7" operator="equal">
      <formula>"SJ"</formula>
    </cfRule>
    <cfRule type="cellIs" dxfId="504" priority="8" operator="equal">
      <formula>"S"</formula>
    </cfRule>
    <cfRule type="cellIs" dxfId="503" priority="9" operator="equal">
      <formula>"C"</formula>
    </cfRule>
    <cfRule type="cellIs" dxfId="502" priority="10" operator="equal">
      <formula>"F"</formula>
    </cfRule>
    <cfRule type="cellIs" dxfId="501" priority="11" operator="equal">
      <formula>"DS"</formula>
    </cfRule>
  </conditionalFormatting>
  <conditionalFormatting sqref="D21">
    <cfRule type="cellIs" dxfId="500" priority="12" operator="equal">
      <formula>"DI"</formula>
    </cfRule>
    <cfRule type="cellIs" dxfId="499" priority="13" operator="equal">
      <formula>"DM"</formula>
    </cfRule>
    <cfRule type="cellIs" dxfId="498" priority="14" operator="equal">
      <formula>"DJ"</formula>
    </cfRule>
    <cfRule type="cellIs" dxfId="497" priority="15" operator="equal">
      <formula>"D"</formula>
    </cfRule>
    <cfRule type="cellIs" dxfId="496" priority="16" operator="equal">
      <formula>"SI"</formula>
    </cfRule>
    <cfRule type="cellIs" dxfId="495" priority="17" operator="equal">
      <formula>"SM"</formula>
    </cfRule>
    <cfRule type="cellIs" dxfId="494" priority="18" operator="equal">
      <formula>"SJ"</formula>
    </cfRule>
    <cfRule type="cellIs" dxfId="493" priority="19" operator="equal">
      <formula>"S"</formula>
    </cfRule>
    <cfRule type="cellIs" dxfId="492" priority="20" operator="equal">
      <formula>"C"</formula>
    </cfRule>
    <cfRule type="cellIs" dxfId="491" priority="2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2" fitToWidth="0" orientation="landscape" r:id="rId1"/>
  <rowBreaks count="1" manualBreakCount="1">
    <brk id="39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B98-25A6-4571-85FA-814AD504CA4F}">
  <dimension ref="A1:U66"/>
  <sheetViews>
    <sheetView topLeftCell="A5"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0.2187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66"/>
      <c r="Q1" s="66"/>
      <c r="R1" s="66"/>
      <c r="S1" s="66"/>
      <c r="T1" s="66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490" t="e">
        <f>#REF!</f>
        <v>#REF!</v>
      </c>
      <c r="L2" s="490"/>
      <c r="P2" s="67"/>
      <c r="Q2" s="67"/>
      <c r="R2" s="67"/>
      <c r="S2" s="67"/>
      <c r="T2" s="67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e">
        <f>#REF!</f>
        <v>#REF!</v>
      </c>
      <c r="L3" s="490"/>
      <c r="P3" s="67"/>
      <c r="Q3" s="67"/>
      <c r="R3" s="67"/>
      <c r="S3" s="67"/>
      <c r="T3" s="67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41</v>
      </c>
      <c r="L4" s="490"/>
      <c r="P4" s="67"/>
      <c r="Q4" s="67"/>
      <c r="R4" s="67"/>
      <c r="S4" s="67"/>
      <c r="T4" s="67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67"/>
      <c r="Q5" s="67"/>
      <c r="R5" s="67"/>
      <c r="S5" s="67"/>
      <c r="T5" s="67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67"/>
      <c r="Q6" s="67"/>
      <c r="R6" s="67"/>
      <c r="S6" s="67"/>
      <c r="T6" s="67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67"/>
      <c r="Q7" s="67"/>
      <c r="R7" s="67"/>
      <c r="S7" s="67"/>
      <c r="T7" s="67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67"/>
      <c r="Q8" s="67"/>
      <c r="R8" s="67"/>
      <c r="S8" s="67"/>
      <c r="T8" s="67"/>
    </row>
    <row r="9" spans="1:20" s="120" customFormat="1" ht="15" customHeight="1" thickBot="1" x14ac:dyDescent="0.35">
      <c r="A9" s="146">
        <v>1</v>
      </c>
      <c r="B9" s="147" t="s">
        <v>109</v>
      </c>
      <c r="C9" s="148" t="s">
        <v>69</v>
      </c>
      <c r="D9" s="149" t="s">
        <v>22</v>
      </c>
      <c r="E9" s="212">
        <v>3</v>
      </c>
      <c r="F9" s="212">
        <v>1</v>
      </c>
      <c r="G9" s="151">
        <v>1</v>
      </c>
      <c r="H9" s="151"/>
      <c r="I9" s="151"/>
      <c r="J9" s="151">
        <f>SUM(F9:I9)*14</f>
        <v>28</v>
      </c>
      <c r="K9" s="151">
        <f>E9*25-J9</f>
        <v>47</v>
      </c>
      <c r="L9" s="601" t="s">
        <v>24</v>
      </c>
      <c r="M9" s="602"/>
      <c r="N9" s="603"/>
      <c r="O9" s="120">
        <f t="shared" ref="O9:O16" si="0">SUM(F9:I9)</f>
        <v>2</v>
      </c>
      <c r="P9" s="154"/>
      <c r="Q9" s="154"/>
      <c r="R9" s="154"/>
      <c r="S9" s="154"/>
      <c r="T9" s="154"/>
    </row>
    <row r="10" spans="1:20" s="164" customFormat="1" ht="15" thickBot="1" x14ac:dyDescent="0.35">
      <c r="A10" s="162">
        <v>2</v>
      </c>
      <c r="B10" s="163" t="s">
        <v>110</v>
      </c>
      <c r="C10" s="124" t="s">
        <v>375</v>
      </c>
      <c r="D10" s="125" t="s">
        <v>16</v>
      </c>
      <c r="E10" s="201">
        <v>4</v>
      </c>
      <c r="F10" s="202">
        <v>2</v>
      </c>
      <c r="G10" s="128">
        <v>1</v>
      </c>
      <c r="H10" s="128"/>
      <c r="I10" s="128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165"/>
      <c r="Q10" s="165"/>
      <c r="R10" s="165"/>
      <c r="S10" s="165"/>
      <c r="T10" s="165"/>
    </row>
    <row r="11" spans="1:20" s="164" customFormat="1" ht="15" thickBot="1" x14ac:dyDescent="0.35">
      <c r="A11" s="162">
        <v>3</v>
      </c>
      <c r="B11" s="163" t="s">
        <v>111</v>
      </c>
      <c r="C11" s="124" t="s">
        <v>70</v>
      </c>
      <c r="D11" s="125" t="s">
        <v>16</v>
      </c>
      <c r="E11" s="201">
        <v>3</v>
      </c>
      <c r="F11" s="202">
        <v>1</v>
      </c>
      <c r="G11" s="128">
        <v>1</v>
      </c>
      <c r="H11" s="128"/>
      <c r="I11" s="128"/>
      <c r="J11" s="128">
        <f>SUM(F11:I11)*14</f>
        <v>28</v>
      </c>
      <c r="K11" s="128">
        <f>E11*25-J11</f>
        <v>47</v>
      </c>
      <c r="L11" s="604" t="s">
        <v>23</v>
      </c>
      <c r="M11" s="605"/>
      <c r="N11" s="606"/>
      <c r="O11" s="164">
        <f t="shared" si="0"/>
        <v>2</v>
      </c>
      <c r="P11" s="165"/>
      <c r="Q11" s="165"/>
      <c r="R11" s="165"/>
      <c r="S11" s="165"/>
      <c r="T11" s="165"/>
    </row>
    <row r="12" spans="1:20" s="164" customFormat="1" ht="15" thickBot="1" x14ac:dyDescent="0.35">
      <c r="A12" s="162">
        <v>4</v>
      </c>
      <c r="B12" s="163" t="s">
        <v>112</v>
      </c>
      <c r="C12" s="124" t="s">
        <v>216</v>
      </c>
      <c r="D12" s="125" t="s">
        <v>16</v>
      </c>
      <c r="E12" s="201">
        <v>3</v>
      </c>
      <c r="F12" s="202"/>
      <c r="G12" s="128">
        <v>3</v>
      </c>
      <c r="H12" s="128"/>
      <c r="I12" s="128"/>
      <c r="J12" s="128">
        <f t="shared" ref="J12:J15" si="1">SUM(F12:I12)*14</f>
        <v>42</v>
      </c>
      <c r="K12" s="128">
        <f t="shared" ref="K12:K16" si="2">E12*25-J12</f>
        <v>33</v>
      </c>
      <c r="L12" s="604" t="s">
        <v>23</v>
      </c>
      <c r="M12" s="605"/>
      <c r="N12" s="606"/>
      <c r="O12" s="164">
        <f t="shared" si="0"/>
        <v>3</v>
      </c>
      <c r="P12" s="165"/>
      <c r="Q12" s="217"/>
      <c r="R12" s="165"/>
      <c r="S12" s="165"/>
      <c r="T12" s="165"/>
    </row>
    <row r="13" spans="1:20" s="197" customFormat="1" ht="15" thickBot="1" x14ac:dyDescent="0.35">
      <c r="A13" s="190">
        <v>5</v>
      </c>
      <c r="B13" s="191" t="s">
        <v>113</v>
      </c>
      <c r="C13" s="192" t="s">
        <v>297</v>
      </c>
      <c r="D13" s="193" t="s">
        <v>16</v>
      </c>
      <c r="E13" s="225">
        <v>4</v>
      </c>
      <c r="F13" s="226">
        <v>2</v>
      </c>
      <c r="G13" s="196">
        <v>1</v>
      </c>
      <c r="H13" s="196"/>
      <c r="I13" s="196"/>
      <c r="J13" s="196">
        <f>SUM(F13:I13)*14</f>
        <v>42</v>
      </c>
      <c r="K13" s="196">
        <f t="shared" si="2"/>
        <v>58</v>
      </c>
      <c r="L13" s="581" t="s">
        <v>23</v>
      </c>
      <c r="M13" s="582"/>
      <c r="N13" s="583"/>
      <c r="O13" s="197">
        <f t="shared" si="0"/>
        <v>3</v>
      </c>
      <c r="P13" s="198"/>
      <c r="Q13" s="198"/>
      <c r="R13" s="198"/>
      <c r="S13" s="198"/>
      <c r="T13" s="198"/>
    </row>
    <row r="14" spans="1:20" s="197" customFormat="1" ht="18.600000000000001" customHeight="1" thickBot="1" x14ac:dyDescent="0.35">
      <c r="A14" s="190">
        <v>6</v>
      </c>
      <c r="B14" s="191" t="s">
        <v>114</v>
      </c>
      <c r="C14" s="192" t="s">
        <v>257</v>
      </c>
      <c r="D14" s="193" t="s">
        <v>16</v>
      </c>
      <c r="E14" s="225">
        <v>3</v>
      </c>
      <c r="F14" s="226">
        <v>1</v>
      </c>
      <c r="G14" s="196">
        <v>1</v>
      </c>
      <c r="H14" s="196"/>
      <c r="I14" s="196"/>
      <c r="J14" s="196">
        <f t="shared" si="1"/>
        <v>28</v>
      </c>
      <c r="K14" s="196">
        <f t="shared" si="2"/>
        <v>47</v>
      </c>
      <c r="L14" s="581" t="s">
        <v>23</v>
      </c>
      <c r="M14" s="582"/>
      <c r="N14" s="583"/>
      <c r="O14" s="197">
        <f t="shared" si="0"/>
        <v>2</v>
      </c>
      <c r="P14" s="198"/>
      <c r="Q14" s="198"/>
      <c r="R14" s="198"/>
      <c r="S14" s="198"/>
      <c r="T14" s="198"/>
    </row>
    <row r="15" spans="1:20" s="197" customFormat="1" ht="15" customHeight="1" x14ac:dyDescent="0.3">
      <c r="A15" s="190">
        <v>7</v>
      </c>
      <c r="B15" s="191" t="s">
        <v>115</v>
      </c>
      <c r="C15" s="192" t="s">
        <v>258</v>
      </c>
      <c r="D15" s="193" t="s">
        <v>16</v>
      </c>
      <c r="E15" s="225">
        <v>3</v>
      </c>
      <c r="F15" s="226"/>
      <c r="G15" s="196">
        <v>3</v>
      </c>
      <c r="H15" s="196"/>
      <c r="I15" s="196"/>
      <c r="J15" s="196">
        <f t="shared" si="1"/>
        <v>42</v>
      </c>
      <c r="K15" s="196">
        <f t="shared" si="2"/>
        <v>33</v>
      </c>
      <c r="L15" s="581" t="s">
        <v>23</v>
      </c>
      <c r="M15" s="582"/>
      <c r="N15" s="583"/>
      <c r="O15" s="197">
        <f t="shared" si="0"/>
        <v>3</v>
      </c>
      <c r="P15" s="198"/>
      <c r="Q15" s="198"/>
      <c r="R15" s="198"/>
      <c r="S15" s="198"/>
      <c r="T15" s="198"/>
    </row>
    <row r="16" spans="1:20" s="120" customFormat="1" ht="15" customHeight="1" thickBot="1" x14ac:dyDescent="0.35">
      <c r="A16" s="156">
        <v>8</v>
      </c>
      <c r="B16" s="152" t="s">
        <v>116</v>
      </c>
      <c r="C16" s="213" t="s">
        <v>212</v>
      </c>
      <c r="D16" s="159" t="s">
        <v>15</v>
      </c>
      <c r="E16" s="214">
        <v>1</v>
      </c>
      <c r="F16" s="215"/>
      <c r="G16" s="216">
        <v>1</v>
      </c>
      <c r="H16" s="216"/>
      <c r="I16" s="216"/>
      <c r="J16" s="216">
        <f t="shared" ref="J16" si="3">SUM(F16:I16)*14</f>
        <v>14</v>
      </c>
      <c r="K16" s="216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154"/>
      <c r="Q16" s="154"/>
      <c r="R16" s="154"/>
      <c r="S16" s="154"/>
      <c r="T16" s="154"/>
    </row>
    <row r="17" spans="1:21" ht="15" thickBot="1" x14ac:dyDescent="0.35">
      <c r="A17" s="131">
        <v>9</v>
      </c>
      <c r="B17" s="110" t="s">
        <v>117</v>
      </c>
      <c r="C17" s="170" t="s">
        <v>252</v>
      </c>
      <c r="D17" s="171" t="s">
        <v>15</v>
      </c>
      <c r="E17" s="220">
        <v>3</v>
      </c>
      <c r="F17" s="699" t="s">
        <v>73</v>
      </c>
      <c r="G17" s="700"/>
      <c r="H17" s="700"/>
      <c r="I17" s="701"/>
      <c r="J17" s="133"/>
      <c r="K17" s="133">
        <v>22</v>
      </c>
      <c r="L17" s="508" t="s">
        <v>24</v>
      </c>
      <c r="M17" s="509"/>
      <c r="N17" s="510"/>
      <c r="O17" s="67"/>
      <c r="P17" s="67"/>
      <c r="Q17" s="67"/>
      <c r="R17" s="67"/>
      <c r="S17" s="67"/>
      <c r="T17" s="67"/>
    </row>
    <row r="18" spans="1:21" ht="14.4" customHeight="1" thickBot="1" x14ac:dyDescent="0.35">
      <c r="A18" s="692" t="s">
        <v>58</v>
      </c>
      <c r="B18" s="693"/>
      <c r="C18" s="693"/>
      <c r="D18" s="693"/>
      <c r="E18" s="693"/>
      <c r="F18" s="693"/>
      <c r="G18" s="693"/>
      <c r="H18" s="693"/>
      <c r="I18" s="693"/>
      <c r="J18" s="693"/>
      <c r="K18" s="693"/>
      <c r="L18" s="694"/>
      <c r="M18" s="694"/>
      <c r="N18" s="695"/>
      <c r="O18" s="1"/>
      <c r="P18" s="67"/>
      <c r="Q18" s="67"/>
      <c r="R18" s="67"/>
      <c r="S18" s="67"/>
      <c r="T18" s="67"/>
    </row>
    <row r="19" spans="1:21" s="120" customFormat="1" ht="15" customHeight="1" x14ac:dyDescent="0.3">
      <c r="A19" s="236">
        <v>6</v>
      </c>
      <c r="B19" s="242" t="s">
        <v>328</v>
      </c>
      <c r="C19" s="243" t="s">
        <v>329</v>
      </c>
      <c r="D19" s="705" t="s">
        <v>22</v>
      </c>
      <c r="E19" s="673">
        <v>2</v>
      </c>
      <c r="F19" s="673">
        <v>1</v>
      </c>
      <c r="G19" s="673">
        <v>1</v>
      </c>
      <c r="H19" s="673"/>
      <c r="I19" s="662"/>
      <c r="J19" s="663">
        <f>SUM(F19:I19)*14</f>
        <v>28</v>
      </c>
      <c r="K19" s="663">
        <f t="shared" ref="K19" si="4">E19*25-J19</f>
        <v>22</v>
      </c>
      <c r="L19" s="664" t="s">
        <v>23</v>
      </c>
      <c r="M19" s="665"/>
      <c r="N19" s="666"/>
      <c r="O19" s="234">
        <f>SUM(F19:I19)</f>
        <v>2</v>
      </c>
      <c r="P19" s="670" t="s">
        <v>330</v>
      </c>
      <c r="Q19" s="670"/>
      <c r="R19" s="227"/>
      <c r="S19" s="227"/>
      <c r="T19" s="227"/>
    </row>
    <row r="20" spans="1:21" s="120" customFormat="1" ht="15" customHeight="1" thickBot="1" x14ac:dyDescent="0.35">
      <c r="A20" s="237">
        <v>7</v>
      </c>
      <c r="B20" s="238" t="s">
        <v>331</v>
      </c>
      <c r="C20" s="239" t="s">
        <v>332</v>
      </c>
      <c r="D20" s="672"/>
      <c r="E20" s="674"/>
      <c r="F20" s="674"/>
      <c r="G20" s="674"/>
      <c r="H20" s="674"/>
      <c r="I20" s="662"/>
      <c r="J20" s="663"/>
      <c r="K20" s="663"/>
      <c r="L20" s="667"/>
      <c r="M20" s="668"/>
      <c r="N20" s="669"/>
      <c r="P20" s="670"/>
      <c r="Q20" s="670"/>
      <c r="R20" s="227"/>
      <c r="S20" s="227"/>
      <c r="T20" s="227"/>
    </row>
    <row r="21" spans="1:21" s="120" customFormat="1" ht="15" customHeight="1" x14ac:dyDescent="0.3">
      <c r="A21" s="146">
        <v>10</v>
      </c>
      <c r="B21" s="147" t="s">
        <v>325</v>
      </c>
      <c r="C21" s="148" t="s">
        <v>326</v>
      </c>
      <c r="D21" s="650" t="s">
        <v>22</v>
      </c>
      <c r="E21" s="687">
        <v>2</v>
      </c>
      <c r="F21" s="690"/>
      <c r="G21" s="676">
        <v>2</v>
      </c>
      <c r="H21" s="676"/>
      <c r="I21" s="676"/>
      <c r="J21" s="676">
        <f t="shared" ref="J21" si="5">SUM(F21:I21)*14</f>
        <v>28</v>
      </c>
      <c r="K21" s="676">
        <f t="shared" ref="K21" si="6">E21*25-J21</f>
        <v>22</v>
      </c>
      <c r="L21" s="617" t="s">
        <v>24</v>
      </c>
      <c r="M21" s="618"/>
      <c r="N21" s="619"/>
      <c r="O21" s="675">
        <f>SUM(F21:I21)</f>
        <v>2</v>
      </c>
      <c r="P21" s="154"/>
      <c r="Q21" s="154"/>
      <c r="R21" s="154"/>
      <c r="S21" s="154"/>
      <c r="T21" s="154"/>
    </row>
    <row r="22" spans="1:21" s="120" customFormat="1" ht="15" customHeight="1" thickBot="1" x14ac:dyDescent="0.35">
      <c r="A22" s="166">
        <v>11</v>
      </c>
      <c r="B22" s="152" t="s">
        <v>118</v>
      </c>
      <c r="C22" s="213" t="s">
        <v>327</v>
      </c>
      <c r="D22" s="650"/>
      <c r="E22" s="688"/>
      <c r="F22" s="613"/>
      <c r="G22" s="615"/>
      <c r="H22" s="615"/>
      <c r="I22" s="615"/>
      <c r="J22" s="615"/>
      <c r="K22" s="615"/>
      <c r="L22" s="678"/>
      <c r="M22" s="679"/>
      <c r="N22" s="680"/>
      <c r="O22" s="675"/>
      <c r="P22" s="154"/>
      <c r="Q22" s="154"/>
      <c r="R22" s="154"/>
      <c r="S22" s="154"/>
      <c r="T22" s="154"/>
    </row>
    <row r="23" spans="1:21" ht="36.6" hidden="1" customHeight="1" thickBot="1" x14ac:dyDescent="0.35">
      <c r="A23" s="134">
        <v>12</v>
      </c>
      <c r="B23" s="121" t="s">
        <v>119</v>
      </c>
      <c r="C23" s="221"/>
      <c r="D23" s="686"/>
      <c r="E23" s="689"/>
      <c r="F23" s="691"/>
      <c r="G23" s="677"/>
      <c r="H23" s="677"/>
      <c r="I23" s="677"/>
      <c r="J23" s="677"/>
      <c r="K23" s="677"/>
      <c r="L23" s="620"/>
      <c r="M23" s="621"/>
      <c r="N23" s="680"/>
      <c r="P23" s="67"/>
      <c r="Q23" s="67"/>
      <c r="R23" s="67"/>
      <c r="S23" s="67"/>
      <c r="T23" s="67"/>
    </row>
    <row r="24" spans="1:21" x14ac:dyDescent="0.3">
      <c r="A24" s="522" t="s">
        <v>25</v>
      </c>
      <c r="B24" s="523"/>
      <c r="C24" s="523"/>
      <c r="D24" s="204" t="s">
        <v>26</v>
      </c>
      <c r="E24" s="645">
        <f t="shared" ref="E24:K24" si="7">SUM(E9:E23)</f>
        <v>31</v>
      </c>
      <c r="F24" s="205">
        <f t="shared" si="7"/>
        <v>8</v>
      </c>
      <c r="G24" s="206">
        <f t="shared" si="7"/>
        <v>15</v>
      </c>
      <c r="H24" s="206">
        <f t="shared" si="7"/>
        <v>0</v>
      </c>
      <c r="I24" s="206">
        <f t="shared" si="7"/>
        <v>0</v>
      </c>
      <c r="J24" s="526">
        <f t="shared" si="7"/>
        <v>322</v>
      </c>
      <c r="K24" s="526">
        <f t="shared" si="7"/>
        <v>400</v>
      </c>
      <c r="L24" s="206" t="s">
        <v>27</v>
      </c>
      <c r="M24" s="684" t="s">
        <v>28</v>
      </c>
      <c r="N24" s="685"/>
      <c r="P24" s="67"/>
      <c r="Q24" s="67"/>
      <c r="R24" s="67"/>
      <c r="S24" s="67"/>
      <c r="T24" s="67"/>
    </row>
    <row r="25" spans="1:21" ht="15" thickBot="1" x14ac:dyDescent="0.35">
      <c r="A25" s="522"/>
      <c r="B25" s="523"/>
      <c r="C25" s="523"/>
      <c r="D25" s="207" t="s">
        <v>29</v>
      </c>
      <c r="E25" s="646"/>
      <c r="F25" s="208">
        <f>COUNT(F9:F23)</f>
        <v>6</v>
      </c>
      <c r="G25" s="209">
        <f>COUNT(G9:G23)</f>
        <v>10</v>
      </c>
      <c r="H25" s="209">
        <f>COUNT(H9:H23)</f>
        <v>0</v>
      </c>
      <c r="I25" s="209">
        <f>COUNT(I9:I23)</f>
        <v>0</v>
      </c>
      <c r="J25" s="527"/>
      <c r="K25" s="527"/>
      <c r="L25" s="133">
        <f>COUNTIF(L1:L24,"=E")</f>
        <v>7</v>
      </c>
      <c r="M25" s="530">
        <f>COUNTIF(L1:L24,"=V")</f>
        <v>4</v>
      </c>
      <c r="N25" s="649"/>
      <c r="P25" s="67" t="s">
        <v>319</v>
      </c>
      <c r="Q25" s="67" t="s">
        <v>324</v>
      </c>
      <c r="R25" s="67" t="s">
        <v>320</v>
      </c>
      <c r="S25" s="67"/>
      <c r="T25" s="67"/>
    </row>
    <row r="26" spans="1:21" ht="15" customHeight="1" thickBot="1" x14ac:dyDescent="0.35">
      <c r="A26" s="681" t="s">
        <v>59</v>
      </c>
      <c r="B26" s="682"/>
      <c r="C26" s="682"/>
      <c r="D26" s="682"/>
      <c r="E26" s="682"/>
      <c r="F26" s="682"/>
      <c r="G26" s="682"/>
      <c r="H26" s="682"/>
      <c r="I26" s="682"/>
      <c r="J26" s="682"/>
      <c r="K26" s="682"/>
      <c r="L26" s="682"/>
      <c r="M26" s="682"/>
      <c r="N26" s="683"/>
      <c r="P26" s="67">
        <f>SUM(O10:O12)</f>
        <v>8</v>
      </c>
      <c r="Q26" s="67">
        <f>SUM(O13:O15)</f>
        <v>8</v>
      </c>
      <c r="R26" s="67">
        <f>SUM(O9, O16, O19, O21)</f>
        <v>7</v>
      </c>
      <c r="S26" s="67"/>
      <c r="T26" s="67"/>
    </row>
    <row r="27" spans="1:21" ht="15" customHeight="1" thickBot="1" x14ac:dyDescent="0.35">
      <c r="A27" s="87">
        <v>13</v>
      </c>
      <c r="B27" s="210" t="s">
        <v>120</v>
      </c>
      <c r="C27" s="88" t="s">
        <v>256</v>
      </c>
      <c r="D27" s="117"/>
      <c r="E27" s="112">
        <v>2</v>
      </c>
      <c r="F27" s="211">
        <v>2</v>
      </c>
      <c r="G27" s="108"/>
      <c r="H27" s="108"/>
      <c r="I27" s="108"/>
      <c r="J27" s="108">
        <f t="shared" ref="J27:J30" si="8">SUM(F27:I27)*14</f>
        <v>28</v>
      </c>
      <c r="K27" s="108">
        <f t="shared" ref="K27:K30" si="9">E27*25-J27</f>
        <v>22</v>
      </c>
      <c r="L27" s="516" t="s">
        <v>24</v>
      </c>
      <c r="M27" s="517"/>
      <c r="N27" s="518"/>
      <c r="P27" s="67"/>
      <c r="Q27" s="12"/>
      <c r="R27" s="67"/>
      <c r="S27" s="67"/>
      <c r="T27" s="67"/>
    </row>
    <row r="28" spans="1:21" ht="15" customHeight="1" thickBot="1" x14ac:dyDescent="0.35">
      <c r="A28" s="87">
        <v>14</v>
      </c>
      <c r="B28" s="109" t="s">
        <v>121</v>
      </c>
      <c r="C28" s="169" t="s">
        <v>225</v>
      </c>
      <c r="D28" s="117"/>
      <c r="E28" s="112">
        <v>2</v>
      </c>
      <c r="F28" s="211">
        <v>2</v>
      </c>
      <c r="G28" s="108"/>
      <c r="H28" s="108"/>
      <c r="I28" s="108"/>
      <c r="J28" s="129">
        <f t="shared" ref="J28" si="10">SUM(F28:I28)*14</f>
        <v>28</v>
      </c>
      <c r="K28" s="129">
        <f t="shared" si="9"/>
        <v>22</v>
      </c>
      <c r="L28" s="508" t="s">
        <v>24</v>
      </c>
      <c r="M28" s="509"/>
      <c r="N28" s="510"/>
      <c r="P28" s="67"/>
      <c r="Q28" s="12"/>
      <c r="R28" s="67"/>
      <c r="S28" s="67"/>
      <c r="T28" s="67"/>
    </row>
    <row r="29" spans="1:21" ht="15" customHeight="1" thickBot="1" x14ac:dyDescent="0.35">
      <c r="A29" s="87">
        <v>15</v>
      </c>
      <c r="B29" s="109" t="s">
        <v>122</v>
      </c>
      <c r="C29" s="169" t="s">
        <v>226</v>
      </c>
      <c r="D29" s="117"/>
      <c r="E29" s="112">
        <v>2</v>
      </c>
      <c r="F29" s="211"/>
      <c r="G29" s="108">
        <v>2</v>
      </c>
      <c r="H29" s="108"/>
      <c r="I29" s="108"/>
      <c r="J29" s="129">
        <f t="shared" si="8"/>
        <v>28</v>
      </c>
      <c r="K29" s="129">
        <f t="shared" si="9"/>
        <v>22</v>
      </c>
      <c r="L29" s="508" t="s">
        <v>24</v>
      </c>
      <c r="M29" s="509"/>
      <c r="N29" s="510"/>
      <c r="P29" s="67"/>
      <c r="Q29" s="12"/>
      <c r="R29" s="68"/>
      <c r="S29" s="68"/>
      <c r="T29" s="68"/>
    </row>
    <row r="30" spans="1:21" ht="43.8" thickBot="1" x14ac:dyDescent="0.35">
      <c r="A30" s="222">
        <v>16</v>
      </c>
      <c r="B30" s="109" t="s">
        <v>123</v>
      </c>
      <c r="C30" s="169" t="s">
        <v>42</v>
      </c>
      <c r="D30" s="130" t="s">
        <v>15</v>
      </c>
      <c r="E30" s="122">
        <v>5</v>
      </c>
      <c r="F30" s="219">
        <v>2</v>
      </c>
      <c r="G30" s="129">
        <v>2</v>
      </c>
      <c r="H30" s="129"/>
      <c r="I30" s="129"/>
      <c r="J30" s="129">
        <f t="shared" si="8"/>
        <v>56</v>
      </c>
      <c r="K30" s="129">
        <f t="shared" si="9"/>
        <v>69</v>
      </c>
      <c r="L30" s="508" t="s">
        <v>23</v>
      </c>
      <c r="M30" s="509"/>
      <c r="N30" s="510"/>
      <c r="P30" s="67"/>
      <c r="Q30" s="12"/>
      <c r="R30" s="67"/>
      <c r="S30" s="67"/>
      <c r="T30" s="67"/>
      <c r="U30" s="75"/>
    </row>
    <row r="31" spans="1:21" ht="15.75" customHeight="1" thickBot="1" x14ac:dyDescent="0.35">
      <c r="A31" s="134">
        <v>17</v>
      </c>
      <c r="B31" s="109" t="s">
        <v>124</v>
      </c>
      <c r="C31" s="172" t="s">
        <v>43</v>
      </c>
      <c r="D31" s="118" t="s">
        <v>15</v>
      </c>
      <c r="E31" s="174">
        <v>3</v>
      </c>
      <c r="F31" s="553" t="s">
        <v>239</v>
      </c>
      <c r="G31" s="554"/>
      <c r="H31" s="554"/>
      <c r="I31" s="533"/>
      <c r="J31" s="109">
        <f>SUM(F31:H31)*14</f>
        <v>0</v>
      </c>
      <c r="K31" s="109">
        <v>19</v>
      </c>
      <c r="L31" s="508" t="s">
        <v>24</v>
      </c>
      <c r="M31" s="509"/>
      <c r="N31" s="510"/>
      <c r="P31" s="67"/>
      <c r="Q31" s="12"/>
      <c r="R31" s="67"/>
      <c r="S31" s="67"/>
      <c r="T31" s="67"/>
    </row>
    <row r="32" spans="1:21" ht="15.75" customHeight="1" thickBo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P32" s="22"/>
      <c r="Q32" s="12"/>
      <c r="R32" s="21"/>
      <c r="S32" s="21"/>
      <c r="T32" s="21"/>
    </row>
    <row r="33" spans="1:20" ht="15.75" customHeight="1" x14ac:dyDescent="0.3">
      <c r="B33" s="495" t="s">
        <v>32</v>
      </c>
      <c r="C33" s="33" t="e">
        <f>#REF!</f>
        <v>#REF!</v>
      </c>
      <c r="D33" s="498">
        <f>SUM(F9:I17)</f>
        <v>19</v>
      </c>
      <c r="E33" s="499"/>
      <c r="F33" s="499"/>
      <c r="G33" s="499"/>
      <c r="H33" s="499"/>
      <c r="I33" s="499"/>
      <c r="J33" s="499"/>
      <c r="K33" s="499"/>
      <c r="L33" s="499"/>
      <c r="M33" s="500"/>
      <c r="O33" s="167" t="s">
        <v>322</v>
      </c>
      <c r="P33" s="168">
        <f>SUM(D33, D34)</f>
        <v>23</v>
      </c>
      <c r="Q33" s="168">
        <f>SUM(P26, Q26, R26)</f>
        <v>23</v>
      </c>
      <c r="R33" s="21"/>
      <c r="S33" s="21"/>
      <c r="T33" s="21"/>
    </row>
    <row r="34" spans="1:20" ht="15.75" customHeight="1" x14ac:dyDescent="0.3">
      <c r="B34" s="496"/>
      <c r="C34" s="34" t="e">
        <f>#REF!</f>
        <v>#REF!</v>
      </c>
      <c r="D34" s="501">
        <f>SUM(F19:I23)</f>
        <v>4</v>
      </c>
      <c r="E34" s="502"/>
      <c r="F34" s="502"/>
      <c r="G34" s="502"/>
      <c r="H34" s="502"/>
      <c r="I34" s="502"/>
      <c r="J34" s="502"/>
      <c r="K34" s="502"/>
      <c r="L34" s="502"/>
      <c r="M34" s="503"/>
      <c r="P34" s="22"/>
      <c r="Q34" s="12"/>
      <c r="R34" s="21"/>
      <c r="S34" s="21"/>
      <c r="T34" s="21"/>
    </row>
    <row r="35" spans="1:20" ht="15.75" customHeight="1" thickBot="1" x14ac:dyDescent="0.35">
      <c r="B35" s="497"/>
      <c r="C35" s="35" t="e">
        <f>#REF!</f>
        <v>#REF!</v>
      </c>
      <c r="D35" s="504">
        <f>SUM(F27:I31)</f>
        <v>10</v>
      </c>
      <c r="E35" s="505"/>
      <c r="F35" s="505"/>
      <c r="G35" s="505"/>
      <c r="H35" s="505"/>
      <c r="I35" s="505"/>
      <c r="J35" s="505"/>
      <c r="K35" s="505"/>
      <c r="L35" s="505"/>
      <c r="M35" s="506"/>
      <c r="P35" s="22"/>
      <c r="Q35" s="12"/>
      <c r="R35" s="21"/>
      <c r="S35" s="21"/>
      <c r="T35" s="21"/>
    </row>
    <row r="36" spans="1:20" s="26" customFormat="1" ht="15.75" customHeight="1" x14ac:dyDescent="0.2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P36" s="30"/>
      <c r="Q36" s="31"/>
      <c r="R36" s="32"/>
      <c r="S36" s="32"/>
      <c r="T36" s="32"/>
    </row>
    <row r="37" spans="1:20" ht="18" customHeight="1" x14ac:dyDescent="0.3">
      <c r="B37" s="4" t="s">
        <v>36</v>
      </c>
      <c r="C37" s="9"/>
      <c r="D37" s="1"/>
      <c r="E37" s="488" t="s">
        <v>37</v>
      </c>
      <c r="F37" s="488"/>
      <c r="G37" s="4"/>
      <c r="H37" s="1"/>
      <c r="I37" s="1"/>
      <c r="J37" s="507" t="s">
        <v>38</v>
      </c>
      <c r="K37" s="507"/>
      <c r="L37" s="507"/>
      <c r="M37" s="507"/>
      <c r="P37" s="13"/>
      <c r="Q37" s="12"/>
      <c r="R37" s="489"/>
      <c r="S37" s="489"/>
      <c r="T37" s="489"/>
    </row>
    <row r="38" spans="1:20" ht="15" customHeight="1" x14ac:dyDescent="0.3">
      <c r="B38" s="490" t="e">
        <f>#REF!</f>
        <v>#REF!</v>
      </c>
      <c r="C38" s="490"/>
      <c r="D38" s="491" t="e">
        <f>#REF!</f>
        <v>#REF!</v>
      </c>
      <c r="E38" s="491"/>
      <c r="F38" s="491"/>
      <c r="G38" s="491"/>
      <c r="H38" s="491"/>
      <c r="I38" s="491"/>
      <c r="J38" s="492" t="e">
        <f>#REF!</f>
        <v>#REF!</v>
      </c>
      <c r="K38" s="492"/>
      <c r="L38" s="492"/>
      <c r="M38" s="492"/>
      <c r="P38" s="13"/>
      <c r="Q38" s="12"/>
      <c r="R38" s="13"/>
      <c r="S38" s="13"/>
      <c r="T38" s="13"/>
    </row>
    <row r="39" spans="1:20" ht="1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ht="15" customHeight="1" x14ac:dyDescent="0.3">
      <c r="B47" s="1"/>
      <c r="C47" s="1"/>
      <c r="H47" s="4"/>
      <c r="I47" s="4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A55" s="493" t="s">
        <v>60</v>
      </c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</row>
    <row r="56" spans="1:13" x14ac:dyDescent="0.3">
      <c r="A56" s="494" t="s">
        <v>40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488"/>
      <c r="F62" s="488"/>
      <c r="G62" s="488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488"/>
      <c r="F63" s="488"/>
      <c r="G63" s="488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sheetProtection formatCells="0" formatRows="0" insertRows="0" insertHyperlinks="0" deleteRows="0" sort="0" autoFilter="0" pivotTables="0"/>
  <protectedRanges>
    <protectedRange sqref="A30:B31 A9:N9 A23:N23 A27:N29 A17:N17 A16:D16 F16:N16 T23:XFD23 T27:XFD29 T9:XFD17 A11:N15 A10:B10 D10:N10" name="Editabil"/>
    <protectedRange sqref="E16" name="Editabil_2"/>
    <protectedRange sqref="A21:N22 T21:XFD22" name="Editabil_1"/>
    <protectedRange sqref="O23:S23 O27:S29 O17:S17 P9:S16" name="Editabil_3"/>
    <protectedRange sqref="O9:O16" name="Editabil_4"/>
    <protectedRange sqref="O21:S22" name="Editabil_1_1_1"/>
    <protectedRange sqref="A19:N20 T19:XFD20" name="Editabil_3_1"/>
    <protectedRange sqref="O20:S20 P19:S19" name="Editabil_2_1"/>
    <protectedRange sqref="O19" name="Editabil_2_1_1"/>
    <protectedRange sqref="C10" name="Editabil_3_2"/>
  </protectedRanges>
  <mergeCells count="76">
    <mergeCell ref="B38:C38"/>
    <mergeCell ref="D38:I38"/>
    <mergeCell ref="J38:M38"/>
    <mergeCell ref="A55:M55"/>
    <mergeCell ref="A56:M56"/>
    <mergeCell ref="E37:F37"/>
    <mergeCell ref="J37:M37"/>
    <mergeCell ref="E62:G62"/>
    <mergeCell ref="E63:G63"/>
    <mergeCell ref="R37:T37"/>
    <mergeCell ref="B33:B35"/>
    <mergeCell ref="D33:M33"/>
    <mergeCell ref="D34:M34"/>
    <mergeCell ref="D35:M35"/>
    <mergeCell ref="L31:N31"/>
    <mergeCell ref="F31:I31"/>
    <mergeCell ref="M24:N24"/>
    <mergeCell ref="M25:N25"/>
    <mergeCell ref="L28:N28"/>
    <mergeCell ref="L29:N29"/>
    <mergeCell ref="L30:N30"/>
    <mergeCell ref="A26:N26"/>
    <mergeCell ref="L27:N27"/>
    <mergeCell ref="A24:C25"/>
    <mergeCell ref="E24:E25"/>
    <mergeCell ref="J24:J25"/>
    <mergeCell ref="K24:K25"/>
    <mergeCell ref="D21:D23"/>
    <mergeCell ref="E21:E23"/>
    <mergeCell ref="F21:F23"/>
    <mergeCell ref="G21:G23"/>
    <mergeCell ref="H21:H23"/>
    <mergeCell ref="I21:I23"/>
    <mergeCell ref="J21:J23"/>
    <mergeCell ref="K21:K23"/>
    <mergeCell ref="L14:N14"/>
    <mergeCell ref="L15:N15"/>
    <mergeCell ref="L16:N16"/>
    <mergeCell ref="F17:I17"/>
    <mergeCell ref="L17:N17"/>
    <mergeCell ref="L9:N9"/>
    <mergeCell ref="L10:N10"/>
    <mergeCell ref="L11:N11"/>
    <mergeCell ref="L12:N12"/>
    <mergeCell ref="L13:N13"/>
    <mergeCell ref="A6:A7"/>
    <mergeCell ref="B6:B7"/>
    <mergeCell ref="C6:C7"/>
    <mergeCell ref="D6:D7"/>
    <mergeCell ref="E6:E7"/>
    <mergeCell ref="O21:O22"/>
    <mergeCell ref="C3:G3"/>
    <mergeCell ref="K3:L3"/>
    <mergeCell ref="D1:H1"/>
    <mergeCell ref="K1:L1"/>
    <mergeCell ref="B2:C2"/>
    <mergeCell ref="D2:H2"/>
    <mergeCell ref="K2:L2"/>
    <mergeCell ref="C4:G4"/>
    <mergeCell ref="K4:L4"/>
    <mergeCell ref="F6:I6"/>
    <mergeCell ref="J6:K6"/>
    <mergeCell ref="L6:N7"/>
    <mergeCell ref="L21:N23"/>
    <mergeCell ref="A18:N18"/>
    <mergeCell ref="A8:N8"/>
    <mergeCell ref="P19:Q20"/>
    <mergeCell ref="D19:D20"/>
    <mergeCell ref="E19:E20"/>
    <mergeCell ref="F19:F20"/>
    <mergeCell ref="G19:G20"/>
    <mergeCell ref="H19:H20"/>
    <mergeCell ref="I19:I20"/>
    <mergeCell ref="J19:J20"/>
    <mergeCell ref="K19:K20"/>
    <mergeCell ref="L19:N20"/>
  </mergeCells>
  <conditionalFormatting sqref="D1:D7 D9:D17 D24:D25 D27:D54">
    <cfRule type="cellIs" dxfId="490" priority="22" operator="equal">
      <formula>"DI"</formula>
    </cfRule>
    <cfRule type="cellIs" dxfId="489" priority="23" operator="equal">
      <formula>"DM"</formula>
    </cfRule>
    <cfRule type="cellIs" dxfId="488" priority="24" operator="equal">
      <formula>"DJ"</formula>
    </cfRule>
    <cfRule type="cellIs" dxfId="487" priority="25" operator="equal">
      <formula>"D"</formula>
    </cfRule>
    <cfRule type="cellIs" dxfId="486" priority="26" operator="equal">
      <formula>"SI"</formula>
    </cfRule>
    <cfRule type="cellIs" dxfId="485" priority="27" operator="equal">
      <formula>"SM"</formula>
    </cfRule>
    <cfRule type="cellIs" dxfId="484" priority="28" operator="equal">
      <formula>"SJ"</formula>
    </cfRule>
    <cfRule type="cellIs" dxfId="483" priority="29" operator="equal">
      <formula>"S"</formula>
    </cfRule>
    <cfRule type="cellIs" dxfId="482" priority="30" operator="equal">
      <formula>"C"</formula>
    </cfRule>
    <cfRule type="cellIs" dxfId="481" priority="31" operator="equal">
      <formula>"F"</formula>
    </cfRule>
  </conditionalFormatting>
  <conditionalFormatting sqref="D19">
    <cfRule type="cellIs" dxfId="480" priority="1" operator="equal">
      <formula>"DI"</formula>
    </cfRule>
    <cfRule type="cellIs" dxfId="479" priority="2" operator="equal">
      <formula>"DM"</formula>
    </cfRule>
    <cfRule type="cellIs" dxfId="478" priority="3" operator="equal">
      <formula>"DJ"</formula>
    </cfRule>
    <cfRule type="cellIs" dxfId="477" priority="4" operator="equal">
      <formula>"D"</formula>
    </cfRule>
    <cfRule type="cellIs" dxfId="476" priority="5" operator="equal">
      <formula>"SI"</formula>
    </cfRule>
    <cfRule type="cellIs" dxfId="475" priority="6" operator="equal">
      <formula>"SM"</formula>
    </cfRule>
    <cfRule type="cellIs" dxfId="474" priority="7" operator="equal">
      <formula>"SJ"</formula>
    </cfRule>
    <cfRule type="cellIs" dxfId="473" priority="8" operator="equal">
      <formula>"S"</formula>
    </cfRule>
    <cfRule type="cellIs" dxfId="472" priority="9" operator="equal">
      <formula>"C"</formula>
    </cfRule>
    <cfRule type="cellIs" dxfId="471" priority="10" operator="equal">
      <formula>"F"</formula>
    </cfRule>
    <cfRule type="cellIs" dxfId="470" priority="11" operator="equal">
      <formula>"DS"</formula>
    </cfRule>
  </conditionalFormatting>
  <conditionalFormatting sqref="D21">
    <cfRule type="cellIs" dxfId="469" priority="12" operator="equal">
      <formula>"DI"</formula>
    </cfRule>
    <cfRule type="cellIs" dxfId="468" priority="13" operator="equal">
      <formula>"DM"</formula>
    </cfRule>
    <cfRule type="cellIs" dxfId="467" priority="14" operator="equal">
      <formula>"DJ"</formula>
    </cfRule>
    <cfRule type="cellIs" dxfId="466" priority="15" operator="equal">
      <formula>"D"</formula>
    </cfRule>
    <cfRule type="cellIs" dxfId="465" priority="16" operator="equal">
      <formula>"SI"</formula>
    </cfRule>
    <cfRule type="cellIs" dxfId="464" priority="17" operator="equal">
      <formula>"SM"</formula>
    </cfRule>
    <cfRule type="cellIs" dxfId="463" priority="18" operator="equal">
      <formula>"SJ"</formula>
    </cfRule>
    <cfRule type="cellIs" dxfId="462" priority="19" operator="equal">
      <formula>"S"</formula>
    </cfRule>
    <cfRule type="cellIs" dxfId="461" priority="20" operator="equal">
      <formula>"C"</formula>
    </cfRule>
    <cfRule type="cellIs" dxfId="460" priority="2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5" fitToWidth="0" orientation="landscape" r:id="rId1"/>
  <rowBreaks count="1" manualBreakCount="1">
    <brk id="39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C842-1B50-429B-B298-8DCD04C64B63}">
  <dimension ref="A1:T66"/>
  <sheetViews>
    <sheetView topLeftCell="A16" zoomScale="90" zoomScaleNormal="90" zoomScaleSheetLayoutView="70" workbookViewId="0">
      <selection activeCell="D15" sqref="D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109375" customWidth="1"/>
    <col min="11" max="11" width="11" customWidth="1"/>
    <col min="12" max="13" width="4.6640625" style="6" customWidth="1"/>
    <col min="14" max="14" width="3" customWidth="1"/>
    <col min="17" max="17" width="11.109375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s">
        <v>378</v>
      </c>
      <c r="E2" s="488"/>
      <c r="F2" s="488"/>
      <c r="G2" s="488"/>
      <c r="H2" s="488"/>
      <c r="J2" s="8" t="s">
        <v>1</v>
      </c>
      <c r="K2" s="490" t="s">
        <v>57</v>
      </c>
      <c r="L2" s="490"/>
      <c r="P2" s="13"/>
      <c r="Q2" s="13"/>
      <c r="R2" s="13"/>
      <c r="S2" s="13"/>
      <c r="T2" s="13"/>
    </row>
    <row r="3" spans="1:20" x14ac:dyDescent="0.3">
      <c r="B3" s="7" t="s">
        <v>2</v>
      </c>
      <c r="C3" s="490" t="s">
        <v>64</v>
      </c>
      <c r="D3" s="490"/>
      <c r="E3" s="490"/>
      <c r="F3" s="490"/>
      <c r="G3" s="490"/>
      <c r="J3" s="8" t="s">
        <v>3</v>
      </c>
      <c r="K3" s="490" t="s">
        <v>41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s">
        <v>65</v>
      </c>
      <c r="D4" s="490"/>
      <c r="E4" s="490"/>
      <c r="F4" s="490"/>
      <c r="G4" s="490"/>
      <c r="J4" s="8" t="s">
        <v>6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68" t="s">
        <v>7</v>
      </c>
      <c r="B6" s="499" t="s">
        <v>8</v>
      </c>
      <c r="C6" s="499" t="s">
        <v>9</v>
      </c>
      <c r="D6" s="499" t="s">
        <v>10</v>
      </c>
      <c r="E6" s="570" t="s">
        <v>11</v>
      </c>
      <c r="F6" s="499" t="s">
        <v>12</v>
      </c>
      <c r="G6" s="499"/>
      <c r="H6" s="499"/>
      <c r="I6" s="499"/>
      <c r="J6" s="499" t="s">
        <v>13</v>
      </c>
      <c r="K6" s="572"/>
      <c r="L6" s="573" t="s">
        <v>14</v>
      </c>
      <c r="M6" s="574"/>
      <c r="N6" s="575"/>
      <c r="P6" s="13"/>
      <c r="Q6" s="13"/>
      <c r="R6" s="13"/>
      <c r="S6" s="13"/>
      <c r="T6" s="13"/>
    </row>
    <row r="7" spans="1:20" ht="29.4" thickBot="1" x14ac:dyDescent="0.35">
      <c r="A7" s="730"/>
      <c r="B7" s="724"/>
      <c r="C7" s="724"/>
      <c r="D7" s="724"/>
      <c r="E7" s="731"/>
      <c r="F7" s="445" t="s">
        <v>15</v>
      </c>
      <c r="G7" s="445" t="s">
        <v>16</v>
      </c>
      <c r="H7" s="445" t="s">
        <v>17</v>
      </c>
      <c r="I7" s="445" t="s">
        <v>18</v>
      </c>
      <c r="J7" s="403" t="s">
        <v>385</v>
      </c>
      <c r="K7" s="415" t="s">
        <v>386</v>
      </c>
      <c r="L7" s="576"/>
      <c r="M7" s="577"/>
      <c r="N7" s="578"/>
      <c r="P7" s="13"/>
      <c r="Q7" s="13"/>
      <c r="R7" s="13"/>
      <c r="S7" s="13"/>
      <c r="T7" s="13"/>
    </row>
    <row r="8" spans="1:20" ht="15" customHeight="1" thickBot="1" x14ac:dyDescent="0.35">
      <c r="A8" s="579" t="s">
        <v>21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74"/>
      <c r="M8" s="574"/>
      <c r="N8" s="575"/>
      <c r="P8" s="13"/>
      <c r="Q8" s="13"/>
      <c r="R8" s="13"/>
      <c r="S8" s="13"/>
      <c r="T8" s="13"/>
    </row>
    <row r="9" spans="1:20" ht="15" customHeight="1" x14ac:dyDescent="0.3">
      <c r="A9" s="83">
        <v>2</v>
      </c>
      <c r="B9" s="121" t="s">
        <v>126</v>
      </c>
      <c r="C9" s="169" t="s">
        <v>373</v>
      </c>
      <c r="D9" s="130" t="s">
        <v>16</v>
      </c>
      <c r="E9" s="123">
        <v>4</v>
      </c>
      <c r="F9" s="123">
        <v>2</v>
      </c>
      <c r="G9" s="123">
        <v>1</v>
      </c>
      <c r="H9" s="123"/>
      <c r="I9" s="123"/>
      <c r="J9" s="129">
        <f>SUM(F9:I9)*14</f>
        <v>42</v>
      </c>
      <c r="K9" s="129">
        <f>E9*25-J9</f>
        <v>58</v>
      </c>
      <c r="L9" s="508" t="s">
        <v>23</v>
      </c>
      <c r="M9" s="509"/>
      <c r="N9" s="510"/>
      <c r="O9">
        <f t="shared" ref="O9:O15" si="0">SUM(F9:I9)</f>
        <v>3</v>
      </c>
      <c r="P9" s="13"/>
      <c r="Q9" s="13"/>
      <c r="R9" s="13"/>
      <c r="S9" s="13"/>
      <c r="T9" s="13"/>
    </row>
    <row r="10" spans="1:20" ht="33.6" customHeight="1" x14ac:dyDescent="0.3">
      <c r="A10" s="83">
        <v>3</v>
      </c>
      <c r="B10" s="121" t="s">
        <v>127</v>
      </c>
      <c r="C10" s="169" t="s">
        <v>74</v>
      </c>
      <c r="D10" s="130" t="s">
        <v>16</v>
      </c>
      <c r="E10" s="123">
        <v>4</v>
      </c>
      <c r="F10" s="123">
        <v>2</v>
      </c>
      <c r="G10" s="123">
        <v>1</v>
      </c>
      <c r="H10" s="123"/>
      <c r="I10" s="123"/>
      <c r="J10" s="129">
        <f>SUM(F10:I10)*14</f>
        <v>42</v>
      </c>
      <c r="K10" s="129">
        <f>E10*25-J10</f>
        <v>58</v>
      </c>
      <c r="L10" s="508" t="s">
        <v>23</v>
      </c>
      <c r="M10" s="509"/>
      <c r="N10" s="510"/>
      <c r="O10">
        <f t="shared" si="0"/>
        <v>3</v>
      </c>
      <c r="P10" s="13"/>
      <c r="Q10" s="13"/>
      <c r="R10" s="13"/>
      <c r="S10" s="13"/>
      <c r="T10" s="13"/>
    </row>
    <row r="11" spans="1:20" ht="28.8" x14ac:dyDescent="0.3">
      <c r="A11" s="83">
        <v>4</v>
      </c>
      <c r="B11" s="121" t="s">
        <v>128</v>
      </c>
      <c r="C11" s="169" t="s">
        <v>218</v>
      </c>
      <c r="D11" s="130" t="s">
        <v>16</v>
      </c>
      <c r="E11" s="123">
        <v>4</v>
      </c>
      <c r="F11" s="123"/>
      <c r="G11" s="123">
        <v>3</v>
      </c>
      <c r="H11" s="123"/>
      <c r="I11" s="123"/>
      <c r="J11" s="129">
        <f t="shared" ref="J11:J13" si="1">SUM(F11:I11)*14</f>
        <v>42</v>
      </c>
      <c r="K11" s="129">
        <f t="shared" ref="K11:K14" si="2">E11*25-J11</f>
        <v>58</v>
      </c>
      <c r="L11" s="508" t="s">
        <v>23</v>
      </c>
      <c r="M11" s="509"/>
      <c r="N11" s="510"/>
      <c r="O11">
        <f t="shared" si="0"/>
        <v>3</v>
      </c>
      <c r="P11" s="13"/>
      <c r="Q11" s="13"/>
      <c r="R11" s="13"/>
      <c r="S11" s="13"/>
      <c r="T11" s="13"/>
    </row>
    <row r="12" spans="1:20" ht="20.399999999999999" customHeight="1" x14ac:dyDescent="0.3">
      <c r="A12" s="83">
        <v>5</v>
      </c>
      <c r="B12" s="121" t="s">
        <v>129</v>
      </c>
      <c r="C12" s="169" t="s">
        <v>293</v>
      </c>
      <c r="D12" s="130" t="s">
        <v>16</v>
      </c>
      <c r="E12" s="123">
        <v>4</v>
      </c>
      <c r="F12" s="123">
        <v>2</v>
      </c>
      <c r="G12" s="123">
        <v>1</v>
      </c>
      <c r="H12" s="123"/>
      <c r="I12" s="123"/>
      <c r="J12" s="129">
        <f t="shared" si="1"/>
        <v>42</v>
      </c>
      <c r="K12" s="129">
        <f t="shared" si="2"/>
        <v>58</v>
      </c>
      <c r="L12" s="508" t="s">
        <v>23</v>
      </c>
      <c r="M12" s="509"/>
      <c r="N12" s="510"/>
      <c r="O12">
        <f t="shared" si="0"/>
        <v>3</v>
      </c>
      <c r="P12" s="13"/>
      <c r="Q12" s="13"/>
      <c r="R12" s="13"/>
      <c r="S12" s="13"/>
      <c r="T12" s="13"/>
    </row>
    <row r="13" spans="1:20" ht="26.4" customHeight="1" x14ac:dyDescent="0.3">
      <c r="A13" s="83">
        <v>6</v>
      </c>
      <c r="B13" s="121" t="s">
        <v>130</v>
      </c>
      <c r="C13" s="169" t="s">
        <v>259</v>
      </c>
      <c r="D13" s="130" t="s">
        <v>16</v>
      </c>
      <c r="E13" s="123">
        <v>4</v>
      </c>
      <c r="F13" s="123">
        <v>2</v>
      </c>
      <c r="G13" s="123">
        <v>1</v>
      </c>
      <c r="H13" s="123"/>
      <c r="I13" s="123"/>
      <c r="J13" s="129">
        <f t="shared" si="1"/>
        <v>42</v>
      </c>
      <c r="K13" s="129">
        <f t="shared" si="2"/>
        <v>58</v>
      </c>
      <c r="L13" s="508" t="s">
        <v>23</v>
      </c>
      <c r="M13" s="509"/>
      <c r="N13" s="510"/>
      <c r="O13">
        <f t="shared" si="0"/>
        <v>3</v>
      </c>
      <c r="P13" s="13"/>
      <c r="Q13" s="13"/>
      <c r="R13" s="13"/>
      <c r="S13" s="13"/>
      <c r="T13" s="13"/>
    </row>
    <row r="14" spans="1:20" ht="32.4" customHeight="1" thickBot="1" x14ac:dyDescent="0.35">
      <c r="A14" s="134">
        <v>7</v>
      </c>
      <c r="B14" s="121" t="s">
        <v>131</v>
      </c>
      <c r="C14" s="169" t="s">
        <v>260</v>
      </c>
      <c r="D14" s="118" t="s">
        <v>16</v>
      </c>
      <c r="E14" s="123">
        <v>4</v>
      </c>
      <c r="F14" s="123"/>
      <c r="G14" s="123">
        <v>3</v>
      </c>
      <c r="H14" s="123"/>
      <c r="I14" s="123"/>
      <c r="J14" s="109">
        <f t="shared" ref="J14" si="3">SUM(F14:I14)*14</f>
        <v>42</v>
      </c>
      <c r="K14" s="109">
        <f t="shared" si="2"/>
        <v>58</v>
      </c>
      <c r="L14" s="508" t="s">
        <v>23</v>
      </c>
      <c r="M14" s="509"/>
      <c r="N14" s="510"/>
      <c r="O14">
        <f t="shared" si="0"/>
        <v>3</v>
      </c>
      <c r="P14" s="13"/>
      <c r="Q14" s="13"/>
      <c r="R14" s="13"/>
      <c r="S14" s="13"/>
      <c r="T14" s="13"/>
    </row>
    <row r="15" spans="1:20" ht="14.4" customHeight="1" thickBot="1" x14ac:dyDescent="0.35">
      <c r="A15" s="131">
        <v>9</v>
      </c>
      <c r="B15" s="110" t="s">
        <v>133</v>
      </c>
      <c r="C15" s="170" t="s">
        <v>403</v>
      </c>
      <c r="D15" s="478" t="s">
        <v>16</v>
      </c>
      <c r="E15" s="487">
        <v>2</v>
      </c>
      <c r="F15" s="129"/>
      <c r="G15" s="129"/>
      <c r="H15" s="129"/>
      <c r="I15" s="129">
        <v>2</v>
      </c>
      <c r="J15" s="129">
        <f t="shared" ref="J15" si="4">SUM(F15:I15)*14</f>
        <v>28</v>
      </c>
      <c r="K15" s="129">
        <f t="shared" ref="K15" si="5">E15*25-J15</f>
        <v>22</v>
      </c>
      <c r="L15" s="513" t="s">
        <v>24</v>
      </c>
      <c r="M15" s="514"/>
      <c r="N15" s="515"/>
      <c r="O15">
        <f t="shared" si="0"/>
        <v>2</v>
      </c>
      <c r="P15" s="13"/>
      <c r="Q15" s="13"/>
      <c r="R15" s="13"/>
      <c r="S15" s="13"/>
      <c r="T15" s="13"/>
    </row>
    <row r="16" spans="1:20" ht="15" customHeight="1" thickBot="1" x14ac:dyDescent="0.35">
      <c r="A16" s="555" t="s">
        <v>58</v>
      </c>
      <c r="B16" s="566"/>
      <c r="C16" s="566"/>
      <c r="D16" s="566"/>
      <c r="E16" s="556"/>
      <c r="F16" s="729"/>
      <c r="G16" s="729"/>
      <c r="H16" s="729"/>
      <c r="I16" s="729"/>
      <c r="J16" s="556"/>
      <c r="K16" s="556"/>
      <c r="L16" s="556"/>
      <c r="M16" s="556"/>
      <c r="N16" s="557"/>
      <c r="P16" s="13"/>
      <c r="Q16" s="13"/>
      <c r="R16" s="13"/>
      <c r="S16" s="13"/>
      <c r="T16" s="13"/>
    </row>
    <row r="17" spans="1:20" ht="15" customHeight="1" thickBot="1" x14ac:dyDescent="0.35">
      <c r="A17" s="476">
        <v>10</v>
      </c>
      <c r="B17" s="447" t="s">
        <v>134</v>
      </c>
      <c r="C17" s="431" t="s">
        <v>367</v>
      </c>
      <c r="D17" s="653" t="s">
        <v>22</v>
      </c>
      <c r="E17" s="517">
        <v>2</v>
      </c>
      <c r="F17" s="652">
        <v>1</v>
      </c>
      <c r="G17" s="629">
        <v>1</v>
      </c>
      <c r="H17" s="629"/>
      <c r="I17" s="629"/>
      <c r="J17" s="629">
        <f t="shared" ref="J17" si="6">SUM(F17:I17)*14</f>
        <v>28</v>
      </c>
      <c r="K17" s="629">
        <f t="shared" ref="K17" si="7">E17*25-J17</f>
        <v>22</v>
      </c>
      <c r="L17" s="630" t="s">
        <v>24</v>
      </c>
      <c r="M17" s="626"/>
      <c r="N17" s="628"/>
      <c r="O17">
        <f t="shared" ref="O17" si="8">SUM(F17:I17)</f>
        <v>2</v>
      </c>
      <c r="P17" s="13"/>
      <c r="Q17" s="13"/>
      <c r="R17" s="13"/>
      <c r="S17" s="13"/>
      <c r="T17" s="13"/>
    </row>
    <row r="18" spans="1:20" ht="31.2" customHeight="1" thickBot="1" x14ac:dyDescent="0.35">
      <c r="A18" s="446">
        <v>11</v>
      </c>
      <c r="B18" s="145" t="s">
        <v>135</v>
      </c>
      <c r="C18" s="169" t="s">
        <v>368</v>
      </c>
      <c r="D18" s="706"/>
      <c r="E18" s="626"/>
      <c r="F18" s="538"/>
      <c r="G18" s="511"/>
      <c r="H18" s="511"/>
      <c r="I18" s="511"/>
      <c r="J18" s="511"/>
      <c r="K18" s="511"/>
      <c r="L18" s="630"/>
      <c r="M18" s="626"/>
      <c r="N18" s="628"/>
      <c r="P18" s="13"/>
      <c r="Q18" s="13"/>
      <c r="R18" s="13"/>
      <c r="S18" s="13"/>
      <c r="T18" s="13"/>
    </row>
    <row r="19" spans="1:20" ht="15" customHeight="1" x14ac:dyDescent="0.3">
      <c r="A19" s="446">
        <v>13</v>
      </c>
      <c r="B19" s="447" t="s">
        <v>137</v>
      </c>
      <c r="C19" s="432" t="s">
        <v>75</v>
      </c>
      <c r="D19" s="653" t="s">
        <v>15</v>
      </c>
      <c r="E19" s="708">
        <v>2</v>
      </c>
      <c r="F19" s="707">
        <v>1</v>
      </c>
      <c r="G19" s="709">
        <v>1</v>
      </c>
      <c r="H19" s="709"/>
      <c r="I19" s="709"/>
      <c r="J19" s="709">
        <f t="shared" ref="J19" si="9">SUM(F19:I19)*14</f>
        <v>28</v>
      </c>
      <c r="K19" s="709">
        <f t="shared" ref="K19" si="10">E19*25-J19</f>
        <v>22</v>
      </c>
      <c r="L19" s="710" t="s">
        <v>24</v>
      </c>
      <c r="M19" s="700"/>
      <c r="N19" s="653"/>
      <c r="O19">
        <f t="shared" ref="O19" si="11">SUM(F19:I19)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448">
        <v>14</v>
      </c>
      <c r="B20" s="173" t="s">
        <v>138</v>
      </c>
      <c r="C20" s="433" t="s">
        <v>393</v>
      </c>
      <c r="D20" s="706"/>
      <c r="E20" s="536"/>
      <c r="F20" s="539"/>
      <c r="G20" s="512"/>
      <c r="H20" s="512"/>
      <c r="I20" s="512"/>
      <c r="J20" s="512"/>
      <c r="K20" s="512"/>
      <c r="L20" s="530"/>
      <c r="M20" s="531"/>
      <c r="N20" s="649"/>
      <c r="P20" s="13"/>
      <c r="Q20" s="13"/>
      <c r="R20" s="13"/>
      <c r="S20" s="13"/>
      <c r="T20" s="13"/>
    </row>
    <row r="21" spans="1:20" x14ac:dyDescent="0.3">
      <c r="A21" s="720" t="s">
        <v>25</v>
      </c>
      <c r="B21" s="488"/>
      <c r="C21" s="488"/>
      <c r="D21" s="14" t="s">
        <v>26</v>
      </c>
      <c r="E21" s="721">
        <f t="shared" ref="E21:K21" si="12">SUM(E9:E20)</f>
        <v>30</v>
      </c>
      <c r="F21" s="45">
        <f t="shared" si="12"/>
        <v>10</v>
      </c>
      <c r="G21" s="44">
        <f t="shared" si="12"/>
        <v>12</v>
      </c>
      <c r="H21" s="44">
        <f t="shared" si="12"/>
        <v>0</v>
      </c>
      <c r="I21" s="44">
        <f t="shared" si="12"/>
        <v>2</v>
      </c>
      <c r="J21" s="723">
        <f t="shared" si="12"/>
        <v>336</v>
      </c>
      <c r="K21" s="723">
        <f t="shared" si="12"/>
        <v>414</v>
      </c>
      <c r="L21" s="44" t="s">
        <v>27</v>
      </c>
      <c r="M21" s="725" t="s">
        <v>28</v>
      </c>
      <c r="N21" s="726"/>
      <c r="P21" s="13"/>
      <c r="Q21" s="13"/>
      <c r="R21" s="13"/>
      <c r="S21" s="13"/>
      <c r="T21" s="13"/>
    </row>
    <row r="22" spans="1:20" ht="15" customHeight="1" thickBot="1" x14ac:dyDescent="0.35">
      <c r="A22" s="720"/>
      <c r="B22" s="488"/>
      <c r="C22" s="488"/>
      <c r="D22" s="79" t="s">
        <v>29</v>
      </c>
      <c r="E22" s="722"/>
      <c r="F22" s="46">
        <f>COUNT(F9:F20)</f>
        <v>6</v>
      </c>
      <c r="G22" s="47">
        <f>COUNT(G9:G20)</f>
        <v>8</v>
      </c>
      <c r="H22" s="47">
        <f>COUNT(H9:H20)</f>
        <v>0</v>
      </c>
      <c r="I22" s="47">
        <f>COUNT(I9:I20)</f>
        <v>1</v>
      </c>
      <c r="J22" s="724"/>
      <c r="K22" s="724"/>
      <c r="L22" s="48">
        <f>COUNTIF(L1:L21,"=E")</f>
        <v>6</v>
      </c>
      <c r="M22" s="727">
        <f>COUNTIF(L1:L21,"=V")</f>
        <v>3</v>
      </c>
      <c r="N22" s="728"/>
      <c r="P22" s="13"/>
      <c r="Q22" s="12"/>
      <c r="R22" s="13"/>
      <c r="S22" s="13"/>
      <c r="T22" s="13"/>
    </row>
    <row r="23" spans="1:20" ht="15" customHeight="1" thickBot="1" x14ac:dyDescent="0.35">
      <c r="A23" s="579" t="s">
        <v>59</v>
      </c>
      <c r="B23" s="580"/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711"/>
      <c r="P23" s="67" t="s">
        <v>319</v>
      </c>
      <c r="Q23" s="67" t="s">
        <v>321</v>
      </c>
      <c r="R23" s="67" t="s">
        <v>320</v>
      </c>
      <c r="S23" s="13"/>
      <c r="T23" s="13"/>
    </row>
    <row r="24" spans="1:20" ht="15" customHeight="1" thickBot="1" x14ac:dyDescent="0.35">
      <c r="A24" s="51">
        <v>17</v>
      </c>
      <c r="B24" s="76" t="s">
        <v>139</v>
      </c>
      <c r="C24" s="52" t="s">
        <v>227</v>
      </c>
      <c r="D24" s="58" t="s">
        <v>15</v>
      </c>
      <c r="E24" s="56">
        <v>2</v>
      </c>
      <c r="F24" s="57">
        <v>2</v>
      </c>
      <c r="G24" s="43"/>
      <c r="H24" s="43"/>
      <c r="I24" s="43"/>
      <c r="J24" s="43">
        <f t="shared" ref="J24:J28" si="13">SUM(F24:I24)*14</f>
        <v>28</v>
      </c>
      <c r="K24" s="43">
        <f t="shared" ref="K24:K28" si="14">E24*25-J24</f>
        <v>22</v>
      </c>
      <c r="L24" s="712" t="s">
        <v>24</v>
      </c>
      <c r="M24" s="713"/>
      <c r="N24" s="714"/>
      <c r="P24" s="67">
        <f>SUM(O9:O11)</f>
        <v>9</v>
      </c>
      <c r="Q24" s="67">
        <f>SUM(O12:O14, O15)</f>
        <v>11</v>
      </c>
      <c r="R24" s="67">
        <f xml:space="preserve"> SUM(O17, O19)</f>
        <v>4</v>
      </c>
      <c r="S24" s="13"/>
      <c r="T24" s="13"/>
    </row>
    <row r="25" spans="1:20" ht="15" customHeight="1" thickBot="1" x14ac:dyDescent="0.35">
      <c r="A25" s="51">
        <v>18</v>
      </c>
      <c r="B25" s="15" t="s">
        <v>140</v>
      </c>
      <c r="C25" s="49" t="s">
        <v>228</v>
      </c>
      <c r="D25" s="58" t="s">
        <v>15</v>
      </c>
      <c r="E25" s="56">
        <v>2</v>
      </c>
      <c r="F25" s="57">
        <v>2</v>
      </c>
      <c r="G25" s="43"/>
      <c r="H25" s="43"/>
      <c r="I25" s="43"/>
      <c r="J25" s="16">
        <f t="shared" ref="J25" si="15">SUM(F25:I25)*14</f>
        <v>28</v>
      </c>
      <c r="K25" s="16">
        <f t="shared" si="14"/>
        <v>22</v>
      </c>
      <c r="L25" s="715" t="s">
        <v>24</v>
      </c>
      <c r="M25" s="716"/>
      <c r="N25" s="717"/>
      <c r="P25" s="13"/>
      <c r="Q25" s="12"/>
      <c r="R25" s="21"/>
      <c r="S25" s="21"/>
      <c r="T25" s="21"/>
    </row>
    <row r="26" spans="1:20" ht="15" thickBot="1" x14ac:dyDescent="0.35">
      <c r="A26" s="40">
        <v>19</v>
      </c>
      <c r="B26" s="15" t="s">
        <v>141</v>
      </c>
      <c r="C26" s="49" t="s">
        <v>229</v>
      </c>
      <c r="D26" s="58" t="s">
        <v>15</v>
      </c>
      <c r="E26" s="56">
        <v>2</v>
      </c>
      <c r="F26" s="57"/>
      <c r="G26" s="43">
        <v>2</v>
      </c>
      <c r="H26" s="43"/>
      <c r="I26" s="43"/>
      <c r="J26" s="16">
        <f t="shared" si="13"/>
        <v>28</v>
      </c>
      <c r="K26" s="16">
        <f t="shared" si="14"/>
        <v>22</v>
      </c>
      <c r="L26" s="715" t="s">
        <v>24</v>
      </c>
      <c r="M26" s="716"/>
      <c r="N26" s="717"/>
      <c r="P26" s="13"/>
      <c r="Q26" s="12"/>
      <c r="R26" s="13"/>
      <c r="S26" s="13"/>
      <c r="T26" s="13"/>
    </row>
    <row r="27" spans="1:20" ht="15" thickBot="1" x14ac:dyDescent="0.35">
      <c r="A27" s="65">
        <v>20</v>
      </c>
      <c r="B27" s="15" t="s">
        <v>142</v>
      </c>
      <c r="C27" s="169" t="s">
        <v>213</v>
      </c>
      <c r="D27" s="58" t="s">
        <v>15</v>
      </c>
      <c r="E27" s="56">
        <v>3</v>
      </c>
      <c r="F27" s="57"/>
      <c r="G27" s="43">
        <v>1</v>
      </c>
      <c r="H27" s="43"/>
      <c r="I27" s="43"/>
      <c r="J27" s="16">
        <f t="shared" ref="J27" si="16">SUM(F27:I27)*14</f>
        <v>14</v>
      </c>
      <c r="K27" s="16">
        <f t="shared" ref="K27" si="17">E27*25-J27</f>
        <v>61</v>
      </c>
      <c r="L27" s="715" t="s">
        <v>24</v>
      </c>
      <c r="M27" s="716"/>
      <c r="N27" s="717"/>
      <c r="P27" s="13"/>
      <c r="Q27" s="12"/>
      <c r="R27" s="13"/>
      <c r="S27" s="13"/>
      <c r="T27" s="13"/>
    </row>
    <row r="28" spans="1:20" ht="55.8" customHeight="1" thickBot="1" x14ac:dyDescent="0.35">
      <c r="A28" s="37">
        <v>21</v>
      </c>
      <c r="B28" s="15" t="s">
        <v>142</v>
      </c>
      <c r="C28" s="49" t="s">
        <v>45</v>
      </c>
      <c r="D28" s="53" t="s">
        <v>15</v>
      </c>
      <c r="E28" s="17">
        <v>5</v>
      </c>
      <c r="F28" s="19">
        <v>2</v>
      </c>
      <c r="G28" s="16">
        <v>2</v>
      </c>
      <c r="H28" s="16"/>
      <c r="I28" s="16"/>
      <c r="J28" s="16">
        <f t="shared" si="13"/>
        <v>56</v>
      </c>
      <c r="K28" s="16">
        <f t="shared" si="14"/>
        <v>69</v>
      </c>
      <c r="L28" s="715" t="s">
        <v>23</v>
      </c>
      <c r="M28" s="716"/>
      <c r="N28" s="717"/>
      <c r="P28" s="13"/>
      <c r="Q28" s="12"/>
      <c r="R28" s="13"/>
      <c r="S28" s="13"/>
      <c r="T28" s="13"/>
    </row>
    <row r="29" spans="1:20" ht="15.75" customHeight="1" thickBot="1" x14ac:dyDescent="0.35">
      <c r="A29" s="6">
        <v>21</v>
      </c>
      <c r="B29" s="15" t="s">
        <v>143</v>
      </c>
      <c r="C29" s="49" t="s">
        <v>46</v>
      </c>
      <c r="D29" s="480" t="s">
        <v>380</v>
      </c>
      <c r="E29" s="18">
        <v>3</v>
      </c>
      <c r="F29" s="54"/>
      <c r="G29" s="408"/>
      <c r="H29" s="408"/>
      <c r="I29" s="407"/>
      <c r="J29" s="718" t="s">
        <v>387</v>
      </c>
      <c r="K29" s="719"/>
      <c r="L29" s="715" t="s">
        <v>24</v>
      </c>
      <c r="M29" s="716"/>
      <c r="N29" s="717"/>
      <c r="P29" s="22"/>
      <c r="Q29" s="12"/>
      <c r="R29" s="21"/>
      <c r="S29" s="21"/>
      <c r="T29" s="21"/>
    </row>
    <row r="30" spans="1:20" ht="15.75" customHeight="1" thickBo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P30" s="22"/>
      <c r="Q30" s="12"/>
      <c r="R30" s="21"/>
      <c r="S30" s="21"/>
      <c r="T30" s="21"/>
    </row>
    <row r="31" spans="1:20" ht="15.75" customHeight="1" x14ac:dyDescent="0.3">
      <c r="B31" s="495" t="s">
        <v>32</v>
      </c>
      <c r="C31" s="33" t="s">
        <v>33</v>
      </c>
      <c r="D31" s="498">
        <f>SUM(F9:I15)</f>
        <v>20</v>
      </c>
      <c r="E31" s="499"/>
      <c r="F31" s="499"/>
      <c r="G31" s="499"/>
      <c r="H31" s="499"/>
      <c r="I31" s="499"/>
      <c r="J31" s="499"/>
      <c r="K31" s="499"/>
      <c r="L31" s="499"/>
      <c r="M31" s="500"/>
      <c r="O31" s="167" t="s">
        <v>322</v>
      </c>
      <c r="P31" s="168">
        <f>SUM(D31, D32)</f>
        <v>24</v>
      </c>
      <c r="Q31" s="168">
        <f>SUM(P24, Q24, R24)</f>
        <v>24</v>
      </c>
      <c r="R31" s="21"/>
      <c r="S31" s="21"/>
      <c r="T31" s="21"/>
    </row>
    <row r="32" spans="1:20" ht="15.75" customHeight="1" x14ac:dyDescent="0.3">
      <c r="B32" s="496"/>
      <c r="C32" s="34" t="s">
        <v>34</v>
      </c>
      <c r="D32" s="501">
        <f>SUM(F17:I20)</f>
        <v>4</v>
      </c>
      <c r="E32" s="502"/>
      <c r="F32" s="502"/>
      <c r="G32" s="502"/>
      <c r="H32" s="502"/>
      <c r="I32" s="502"/>
      <c r="J32" s="502"/>
      <c r="K32" s="502"/>
      <c r="L32" s="502"/>
      <c r="M32" s="503"/>
      <c r="P32" s="22"/>
      <c r="Q32" s="12"/>
      <c r="R32" s="21"/>
      <c r="S32" s="21"/>
      <c r="T32" s="21"/>
    </row>
    <row r="33" spans="1:20" s="26" customFormat="1" ht="15.75" customHeight="1" thickBot="1" x14ac:dyDescent="0.35">
      <c r="A33" s="6"/>
      <c r="B33" s="497"/>
      <c r="C33" s="35" t="s">
        <v>35</v>
      </c>
      <c r="D33" s="504">
        <f>SUM(F24:I29)</f>
        <v>11</v>
      </c>
      <c r="E33" s="505"/>
      <c r="F33" s="505"/>
      <c r="G33" s="505"/>
      <c r="H33" s="505"/>
      <c r="I33" s="505"/>
      <c r="J33" s="505"/>
      <c r="K33" s="505"/>
      <c r="L33" s="505"/>
      <c r="M33" s="506"/>
      <c r="P33" s="30"/>
      <c r="Q33" s="31"/>
      <c r="R33" s="32"/>
      <c r="S33" s="32"/>
      <c r="T33" s="32"/>
    </row>
    <row r="34" spans="1:20" ht="18" customHeight="1" x14ac:dyDescent="0.3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P34" s="13"/>
      <c r="Q34" s="12"/>
      <c r="R34" s="489"/>
      <c r="S34" s="489"/>
      <c r="T34" s="489"/>
    </row>
    <row r="35" spans="1:20" ht="15" customHeight="1" x14ac:dyDescent="0.3">
      <c r="B35" s="4" t="s">
        <v>36</v>
      </c>
      <c r="C35" s="9"/>
      <c r="D35" s="1"/>
      <c r="E35" s="488" t="s">
        <v>37</v>
      </c>
      <c r="F35" s="488"/>
      <c r="G35" s="4"/>
      <c r="H35" s="1"/>
      <c r="I35" s="1"/>
      <c r="J35" s="507" t="s">
        <v>38</v>
      </c>
      <c r="K35" s="507"/>
      <c r="L35" s="507"/>
      <c r="M35" s="507"/>
      <c r="P35" s="13"/>
      <c r="Q35" s="12"/>
      <c r="R35" s="13"/>
      <c r="S35" s="13"/>
      <c r="T35" s="13"/>
    </row>
    <row r="36" spans="1:20" ht="15" customHeight="1" x14ac:dyDescent="0.3">
      <c r="B36" s="490" t="s">
        <v>39</v>
      </c>
      <c r="C36" s="490"/>
      <c r="D36" s="491" t="s">
        <v>71</v>
      </c>
      <c r="E36" s="491"/>
      <c r="F36" s="491"/>
      <c r="G36" s="491"/>
      <c r="H36" s="491"/>
      <c r="I36" s="491"/>
      <c r="J36" s="492" t="s">
        <v>72</v>
      </c>
      <c r="K36" s="492"/>
      <c r="L36" s="492"/>
      <c r="M36" s="492"/>
      <c r="P36" s="11"/>
      <c r="Q36" s="12"/>
      <c r="R36" s="13"/>
      <c r="S36" s="13"/>
      <c r="T36" s="13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493" t="s">
        <v>60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  <row r="54" spans="1:13" x14ac:dyDescent="0.3">
      <c r="A54" s="494" t="s">
        <v>40</v>
      </c>
      <c r="B54" s="494"/>
      <c r="C54" s="494"/>
      <c r="D54" s="494"/>
      <c r="E54" s="494"/>
      <c r="F54" s="494"/>
      <c r="G54" s="494"/>
      <c r="H54" s="494"/>
      <c r="I54" s="494"/>
      <c r="J54" s="494"/>
      <c r="K54" s="494"/>
      <c r="L54" s="494"/>
      <c r="M54" s="494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488"/>
      <c r="F62" s="488"/>
      <c r="G62" s="488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488"/>
      <c r="F63" s="488"/>
      <c r="G63" s="488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sheetProtection formatCells="0" formatRows="0" insertRows="0" insertHyperlinks="0" deleteRows="0" sort="0" autoFilter="0" pivotTables="0"/>
  <protectedRanges>
    <protectedRange sqref="N25:XFD25 B24:M27 A9:N14 N16:XFD16 D19:M20 A24:A28 B28:B29 P9:XFD14 E15:M15 N23:O24 S23:XFD24 N20:XFD20 N19 A15:C15 P17:XFD19 A17:A20" name="Editabil"/>
    <protectedRange sqref="B19:C20" name="Editabil_3"/>
    <protectedRange sqref="O19 O9:O15" name="Editabil_4"/>
    <protectedRange sqref="N18:O18 N17 B17:M18" name="Editabil_5"/>
    <protectedRange sqref="O17" name="Editabil_4_1"/>
    <protectedRange sqref="C3:G4 D2 K1:L2" name="Editabil_5_1"/>
    <protectedRange sqref="D36 J36" name="Editabil_6"/>
    <protectedRange sqref="D15" name="Editabil_7"/>
  </protectedRanges>
  <mergeCells count="72">
    <mergeCell ref="C3:G3"/>
    <mergeCell ref="K3:L3"/>
    <mergeCell ref="D1:H1"/>
    <mergeCell ref="K1:L1"/>
    <mergeCell ref="B2:C2"/>
    <mergeCell ref="D2:H2"/>
    <mergeCell ref="K2:L2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16:N16"/>
    <mergeCell ref="A8:N8"/>
    <mergeCell ref="L9:N9"/>
    <mergeCell ref="L10:N10"/>
    <mergeCell ref="L11:N11"/>
    <mergeCell ref="L12:N12"/>
    <mergeCell ref="L13:N13"/>
    <mergeCell ref="L14:N14"/>
    <mergeCell ref="L15:N15"/>
    <mergeCell ref="J17:J18"/>
    <mergeCell ref="K17:K18"/>
    <mergeCell ref="L17:N18"/>
    <mergeCell ref="D17:D18"/>
    <mergeCell ref="E17:E18"/>
    <mergeCell ref="F17:F18"/>
    <mergeCell ref="G17:G18"/>
    <mergeCell ref="H17:H18"/>
    <mergeCell ref="I17:I18"/>
    <mergeCell ref="A21:C22"/>
    <mergeCell ref="E21:E22"/>
    <mergeCell ref="J21:J22"/>
    <mergeCell ref="K21:K22"/>
    <mergeCell ref="M21:N21"/>
    <mergeCell ref="M22:N22"/>
    <mergeCell ref="E35:F35"/>
    <mergeCell ref="J35:M35"/>
    <mergeCell ref="A23:N23"/>
    <mergeCell ref="L24:N24"/>
    <mergeCell ref="L25:N25"/>
    <mergeCell ref="L26:N26"/>
    <mergeCell ref="L28:N28"/>
    <mergeCell ref="L27:N27"/>
    <mergeCell ref="L29:N29"/>
    <mergeCell ref="B31:B33"/>
    <mergeCell ref="D31:M31"/>
    <mergeCell ref="D32:M32"/>
    <mergeCell ref="D33:M33"/>
    <mergeCell ref="J29:K29"/>
    <mergeCell ref="E63:G63"/>
    <mergeCell ref="B36:C36"/>
    <mergeCell ref="D36:I36"/>
    <mergeCell ref="J36:M36"/>
    <mergeCell ref="A53:M53"/>
    <mergeCell ref="A54:M54"/>
    <mergeCell ref="E62:G62"/>
    <mergeCell ref="I19:I20"/>
    <mergeCell ref="K19:K20"/>
    <mergeCell ref="L19:N20"/>
    <mergeCell ref="J19:J20"/>
    <mergeCell ref="R34:T34"/>
    <mergeCell ref="D19:D20"/>
    <mergeCell ref="F19:F20"/>
    <mergeCell ref="E19:E20"/>
    <mergeCell ref="G19:G20"/>
    <mergeCell ref="H19:H20"/>
  </mergeCells>
  <conditionalFormatting sqref="D1:D4">
    <cfRule type="cellIs" dxfId="459" priority="21" stopIfTrue="1" operator="equal">
      <formula>"DI"</formula>
    </cfRule>
    <cfRule type="cellIs" dxfId="458" priority="22" stopIfTrue="1" operator="equal">
      <formula>"DJ"</formula>
    </cfRule>
    <cfRule type="cellIs" dxfId="457" priority="23" stopIfTrue="1" operator="equal">
      <formula>"DM"</formula>
    </cfRule>
    <cfRule type="cellIs" dxfId="456" priority="24" stopIfTrue="1" operator="equal">
      <formula>"D"</formula>
    </cfRule>
  </conditionalFormatting>
  <conditionalFormatting sqref="D1:D7">
    <cfRule type="cellIs" dxfId="455" priority="25" operator="equal">
      <formula>"SI"</formula>
    </cfRule>
    <cfRule type="cellIs" dxfId="454" priority="30" operator="equal">
      <formula>"F"</formula>
    </cfRule>
    <cfRule type="cellIs" dxfId="453" priority="29" operator="equal">
      <formula>"C"</formula>
    </cfRule>
    <cfRule type="cellIs" dxfId="452" priority="28" operator="equal">
      <formula>"S"</formula>
    </cfRule>
    <cfRule type="cellIs" dxfId="451" priority="27" operator="equal">
      <formula>"SM"</formula>
    </cfRule>
    <cfRule type="cellIs" dxfId="450" priority="26" operator="equal">
      <formula>"SJ"</formula>
    </cfRule>
  </conditionalFormatting>
  <conditionalFormatting sqref="D5:D7 D21:D22 D24:D34 D37:D52">
    <cfRule type="cellIs" dxfId="449" priority="54" operator="equal">
      <formula>"DJ"</formula>
    </cfRule>
    <cfRule type="cellIs" dxfId="448" priority="53" operator="equal">
      <formula>"DM"</formula>
    </cfRule>
    <cfRule type="cellIs" dxfId="447" priority="52" operator="equal">
      <formula>"DI"</formula>
    </cfRule>
    <cfRule type="cellIs" dxfId="446" priority="55" operator="equal">
      <formula>"D"</formula>
    </cfRule>
  </conditionalFormatting>
  <conditionalFormatting sqref="D9:D15">
    <cfRule type="cellIs" dxfId="445" priority="1" operator="equal">
      <formula>"DI"</formula>
    </cfRule>
    <cfRule type="cellIs" dxfId="444" priority="2" operator="equal">
      <formula>"DM"</formula>
    </cfRule>
    <cfRule type="cellIs" dxfId="443" priority="3" operator="equal">
      <formula>"DJ"</formula>
    </cfRule>
    <cfRule type="cellIs" dxfId="442" priority="4" operator="equal">
      <formula>"D"</formula>
    </cfRule>
    <cfRule type="cellIs" dxfId="441" priority="5" operator="equal">
      <formula>"SI"</formula>
    </cfRule>
    <cfRule type="cellIs" dxfId="440" priority="6" operator="equal">
      <formula>"SM"</formula>
    </cfRule>
    <cfRule type="cellIs" dxfId="439" priority="7" operator="equal">
      <formula>"SJ"</formula>
    </cfRule>
    <cfRule type="cellIs" dxfId="438" priority="8" operator="equal">
      <formula>"S"</formula>
    </cfRule>
    <cfRule type="cellIs" dxfId="437" priority="9" operator="equal">
      <formula>"C"</formula>
    </cfRule>
    <cfRule type="cellIs" dxfId="436" priority="10" operator="equal">
      <formula>"F"</formula>
    </cfRule>
  </conditionalFormatting>
  <conditionalFormatting sqref="D17:D19">
    <cfRule type="cellIs" dxfId="435" priority="38" operator="equal">
      <formula>"S"</formula>
    </cfRule>
    <cfRule type="cellIs" dxfId="434" priority="32" operator="equal">
      <formula>"DM"</formula>
    </cfRule>
    <cfRule type="cellIs" dxfId="433" priority="31" operator="equal">
      <formula>"DI"</formula>
    </cfRule>
    <cfRule type="cellIs" dxfId="432" priority="33" operator="equal">
      <formula>"DJ"</formula>
    </cfRule>
    <cfRule type="cellIs" dxfId="431" priority="34" operator="equal">
      <formula>"D"</formula>
    </cfRule>
    <cfRule type="cellIs" dxfId="430" priority="35" operator="equal">
      <formula>"SI"</formula>
    </cfRule>
    <cfRule type="cellIs" dxfId="429" priority="36" operator="equal">
      <formula>"SM"</formula>
    </cfRule>
    <cfRule type="cellIs" dxfId="428" priority="37" operator="equal">
      <formula>"SJ"</formula>
    </cfRule>
    <cfRule type="cellIs" dxfId="427" priority="39" operator="equal">
      <formula>"C"</formula>
    </cfRule>
    <cfRule type="cellIs" dxfId="426" priority="40" operator="equal">
      <formula>"F"</formula>
    </cfRule>
  </conditionalFormatting>
  <conditionalFormatting sqref="D21:D22">
    <cfRule type="cellIs" dxfId="425" priority="56" operator="equal">
      <formula>"SI"</formula>
    </cfRule>
    <cfRule type="cellIs" dxfId="424" priority="57" operator="equal">
      <formula>"SM"</formula>
    </cfRule>
    <cfRule type="cellIs" dxfId="423" priority="58" operator="equal">
      <formula>"SJ"</formula>
    </cfRule>
    <cfRule type="cellIs" dxfId="422" priority="59" operator="equal">
      <formula>"S"</formula>
    </cfRule>
    <cfRule type="cellIs" dxfId="421" priority="60" operator="equal">
      <formula>"C"</formula>
    </cfRule>
    <cfRule type="cellIs" dxfId="420" priority="61" operator="equal">
      <formula>"F"</formula>
    </cfRule>
  </conditionalFormatting>
  <conditionalFormatting sqref="D24:D52">
    <cfRule type="cellIs" dxfId="419" priority="19" operator="equal">
      <formula>"C"</formula>
    </cfRule>
    <cfRule type="cellIs" dxfId="418" priority="20" operator="equal">
      <formula>"F"</formula>
    </cfRule>
    <cfRule type="cellIs" dxfId="417" priority="15" operator="equal">
      <formula>"SI"</formula>
    </cfRule>
    <cfRule type="cellIs" dxfId="416" priority="18" operator="equal">
      <formula>"S"</formula>
    </cfRule>
    <cfRule type="cellIs" dxfId="415" priority="17" operator="equal">
      <formula>"SM"</formula>
    </cfRule>
    <cfRule type="cellIs" dxfId="414" priority="16" operator="equal">
      <formula>"SJ"</formula>
    </cfRule>
  </conditionalFormatting>
  <conditionalFormatting sqref="D35:D36">
    <cfRule type="cellIs" dxfId="413" priority="11" stopIfTrue="1" operator="equal">
      <formula>"DI"</formula>
    </cfRule>
    <cfRule type="cellIs" dxfId="412" priority="14" stopIfTrue="1" operator="equal">
      <formula>"D"</formula>
    </cfRule>
    <cfRule type="cellIs" dxfId="411" priority="13" stopIfTrue="1" operator="equal">
      <formula>"DM"</formula>
    </cfRule>
    <cfRule type="cellIs" dxfId="410" priority="12" stopIfTrue="1" operator="equal">
      <formula>"DJ"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1" fitToWidth="0" orientation="landscape" r:id="rId1"/>
  <rowBreaks count="1" manualBreakCount="1">
    <brk id="37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D608-9BF5-4B6B-BC26-0D211AAC0E41}">
  <dimension ref="A1:T70"/>
  <sheetViews>
    <sheetView topLeftCell="A8"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s">
        <v>53</v>
      </c>
      <c r="L2" s="747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s">
        <v>41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20" customFormat="1" ht="15" hidden="1" customHeight="1" x14ac:dyDescent="0.3">
      <c r="A9" s="146">
        <v>1</v>
      </c>
      <c r="B9" s="147" t="s">
        <v>125</v>
      </c>
      <c r="C9" s="148" t="s">
        <v>217</v>
      </c>
      <c r="D9" s="149" t="s">
        <v>22</v>
      </c>
      <c r="E9" s="150"/>
      <c r="F9" s="150"/>
      <c r="G9" s="150"/>
      <c r="H9" s="150"/>
      <c r="I9" s="150"/>
      <c r="J9" s="151">
        <f>SUM(F9:I9)*14</f>
        <v>0</v>
      </c>
      <c r="K9" s="151">
        <f>E9*25-J9</f>
        <v>0</v>
      </c>
      <c r="L9" s="601"/>
      <c r="M9" s="602"/>
      <c r="N9" s="603"/>
      <c r="O9" s="120">
        <f t="shared" ref="O9:O16" si="0">SUM(F9:I9)</f>
        <v>0</v>
      </c>
      <c r="P9" s="227"/>
      <c r="Q9" s="227"/>
      <c r="R9" s="227"/>
      <c r="S9" s="227"/>
      <c r="T9" s="227"/>
    </row>
    <row r="10" spans="1:20" s="164" customFormat="1" ht="15" customHeight="1" x14ac:dyDescent="0.3">
      <c r="A10" s="162">
        <v>2</v>
      </c>
      <c r="B10" s="163" t="s">
        <v>126</v>
      </c>
      <c r="C10" s="124" t="s">
        <v>373</v>
      </c>
      <c r="D10" s="125" t="s">
        <v>16</v>
      </c>
      <c r="E10" s="127">
        <v>4</v>
      </c>
      <c r="F10" s="127">
        <v>2</v>
      </c>
      <c r="G10" s="127">
        <v>1</v>
      </c>
      <c r="H10" s="127"/>
      <c r="I10" s="127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228"/>
      <c r="Q10" s="228"/>
      <c r="R10" s="228"/>
      <c r="S10" s="228"/>
      <c r="T10" s="228"/>
    </row>
    <row r="11" spans="1:20" s="164" customFormat="1" ht="33.6" customHeight="1" x14ac:dyDescent="0.3">
      <c r="A11" s="162">
        <v>3</v>
      </c>
      <c r="B11" s="163" t="s">
        <v>127</v>
      </c>
      <c r="C11" s="124" t="s">
        <v>74</v>
      </c>
      <c r="D11" s="125" t="s">
        <v>16</v>
      </c>
      <c r="E11" s="127">
        <v>4</v>
      </c>
      <c r="F11" s="127">
        <v>2</v>
      </c>
      <c r="G11" s="127">
        <v>1</v>
      </c>
      <c r="H11" s="127"/>
      <c r="I11" s="127"/>
      <c r="J11" s="128">
        <f>SUM(F11:I11)*14</f>
        <v>42</v>
      </c>
      <c r="K11" s="128">
        <f>E11*25-J11</f>
        <v>58</v>
      </c>
      <c r="L11" s="604" t="s">
        <v>23</v>
      </c>
      <c r="M11" s="605"/>
      <c r="N11" s="606"/>
      <c r="O11" s="164">
        <f t="shared" si="0"/>
        <v>3</v>
      </c>
      <c r="P11" s="228"/>
      <c r="Q11" s="228"/>
      <c r="R11" s="228"/>
      <c r="S11" s="228"/>
      <c r="T11" s="228"/>
    </row>
    <row r="12" spans="1:20" s="164" customFormat="1" ht="28.8" x14ac:dyDescent="0.3">
      <c r="A12" s="162">
        <v>4</v>
      </c>
      <c r="B12" s="163" t="s">
        <v>128</v>
      </c>
      <c r="C12" s="124" t="s">
        <v>218</v>
      </c>
      <c r="D12" s="125" t="s">
        <v>16</v>
      </c>
      <c r="E12" s="127">
        <v>4</v>
      </c>
      <c r="F12" s="127"/>
      <c r="G12" s="127">
        <v>3</v>
      </c>
      <c r="H12" s="127"/>
      <c r="I12" s="127"/>
      <c r="J12" s="128">
        <f t="shared" ref="J12:J16" si="1">SUM(F12:I12)*14</f>
        <v>42</v>
      </c>
      <c r="K12" s="128">
        <f t="shared" ref="K12:K16" si="2">E12*25-J12</f>
        <v>58</v>
      </c>
      <c r="L12" s="604" t="s">
        <v>23</v>
      </c>
      <c r="M12" s="605"/>
      <c r="N12" s="606"/>
      <c r="O12" s="164">
        <f t="shared" si="0"/>
        <v>3</v>
      </c>
      <c r="P12" s="228"/>
      <c r="Q12" s="228"/>
      <c r="R12" s="228"/>
      <c r="S12" s="228"/>
      <c r="T12" s="228"/>
    </row>
    <row r="13" spans="1:20" s="181" customFormat="1" ht="20.399999999999999" customHeight="1" x14ac:dyDescent="0.3">
      <c r="A13" s="175">
        <v>5</v>
      </c>
      <c r="B13" s="176" t="s">
        <v>129</v>
      </c>
      <c r="C13" s="177" t="s">
        <v>295</v>
      </c>
      <c r="D13" s="178" t="s">
        <v>16</v>
      </c>
      <c r="E13" s="179">
        <v>4</v>
      </c>
      <c r="F13" s="179">
        <v>2</v>
      </c>
      <c r="G13" s="179">
        <v>1</v>
      </c>
      <c r="H13" s="179"/>
      <c r="I13" s="179"/>
      <c r="J13" s="180">
        <f t="shared" si="1"/>
        <v>42</v>
      </c>
      <c r="K13" s="180">
        <f t="shared" si="2"/>
        <v>58</v>
      </c>
      <c r="L13" s="696" t="s">
        <v>23</v>
      </c>
      <c r="M13" s="697"/>
      <c r="N13" s="698"/>
      <c r="O13" s="181">
        <f t="shared" si="0"/>
        <v>3</v>
      </c>
      <c r="P13" s="249"/>
      <c r="Q13" s="249"/>
      <c r="R13" s="249"/>
      <c r="S13" s="249"/>
      <c r="T13" s="249"/>
    </row>
    <row r="14" spans="1:20" s="181" customFormat="1" ht="16.8" customHeight="1" x14ac:dyDescent="0.3">
      <c r="A14" s="175">
        <v>6</v>
      </c>
      <c r="B14" s="176" t="s">
        <v>130</v>
      </c>
      <c r="C14" s="177" t="s">
        <v>262</v>
      </c>
      <c r="D14" s="178" t="s">
        <v>16</v>
      </c>
      <c r="E14" s="179">
        <v>4</v>
      </c>
      <c r="F14" s="179">
        <v>2</v>
      </c>
      <c r="G14" s="179">
        <v>1</v>
      </c>
      <c r="H14" s="179"/>
      <c r="I14" s="179"/>
      <c r="J14" s="180">
        <f t="shared" si="1"/>
        <v>42</v>
      </c>
      <c r="K14" s="180">
        <f t="shared" si="2"/>
        <v>58</v>
      </c>
      <c r="L14" s="696" t="s">
        <v>23</v>
      </c>
      <c r="M14" s="697"/>
      <c r="N14" s="698"/>
      <c r="O14" s="181">
        <f t="shared" si="0"/>
        <v>3</v>
      </c>
      <c r="P14" s="249"/>
      <c r="Q14" s="249"/>
      <c r="R14" s="249"/>
      <c r="S14" s="249"/>
      <c r="T14" s="249"/>
    </row>
    <row r="15" spans="1:20" s="181" customFormat="1" ht="32.4" customHeight="1" thickBot="1" x14ac:dyDescent="0.35">
      <c r="A15" s="250">
        <v>7</v>
      </c>
      <c r="B15" s="176" t="s">
        <v>131</v>
      </c>
      <c r="C15" s="177" t="s">
        <v>263</v>
      </c>
      <c r="D15" s="251" t="s">
        <v>16</v>
      </c>
      <c r="E15" s="179">
        <v>4</v>
      </c>
      <c r="F15" s="179"/>
      <c r="G15" s="179">
        <v>3</v>
      </c>
      <c r="H15" s="179"/>
      <c r="I15" s="179"/>
      <c r="J15" s="252">
        <f t="shared" ref="J15" si="3">SUM(F15:I15)*14</f>
        <v>42</v>
      </c>
      <c r="K15" s="252">
        <f t="shared" si="2"/>
        <v>58</v>
      </c>
      <c r="L15" s="696" t="s">
        <v>23</v>
      </c>
      <c r="M15" s="697"/>
      <c r="N15" s="698"/>
      <c r="O15" s="181">
        <f t="shared" si="0"/>
        <v>3</v>
      </c>
      <c r="P15" s="249"/>
      <c r="Q15" s="249"/>
      <c r="R15" s="249"/>
      <c r="S15" s="249"/>
      <c r="T15" s="249"/>
    </row>
    <row r="16" spans="1:20" s="120" customFormat="1" x14ac:dyDescent="0.3">
      <c r="A16" s="230">
        <v>8</v>
      </c>
      <c r="B16" s="152" t="s">
        <v>132</v>
      </c>
      <c r="C16" s="213" t="s">
        <v>213</v>
      </c>
      <c r="D16" s="231" t="s">
        <v>15</v>
      </c>
      <c r="E16" s="153">
        <v>1</v>
      </c>
      <c r="F16" s="153"/>
      <c r="G16" s="153">
        <v>1</v>
      </c>
      <c r="H16" s="153"/>
      <c r="I16" s="153"/>
      <c r="J16" s="232">
        <f t="shared" si="1"/>
        <v>14</v>
      </c>
      <c r="K16" s="232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227"/>
      <c r="Q16" s="227"/>
      <c r="R16" s="227"/>
      <c r="S16" s="227"/>
      <c r="T16" s="227"/>
    </row>
    <row r="17" spans="1:20" ht="14.4" customHeight="1" thickBot="1" x14ac:dyDescent="0.35">
      <c r="A17" s="131">
        <v>9</v>
      </c>
      <c r="B17" s="110" t="s">
        <v>133</v>
      </c>
      <c r="C17" s="170" t="s">
        <v>264</v>
      </c>
      <c r="D17" s="171" t="s">
        <v>15</v>
      </c>
      <c r="E17" s="247">
        <v>2</v>
      </c>
      <c r="F17" s="746" t="s">
        <v>73</v>
      </c>
      <c r="G17" s="514"/>
      <c r="H17" s="514"/>
      <c r="I17" s="515"/>
      <c r="J17" s="133"/>
      <c r="K17" s="133">
        <v>22</v>
      </c>
      <c r="L17" s="513" t="s">
        <v>24</v>
      </c>
      <c r="M17" s="514"/>
      <c r="N17" s="515"/>
      <c r="P17" s="13"/>
      <c r="Q17" s="13"/>
      <c r="R17" s="13"/>
      <c r="S17" s="13"/>
      <c r="T17" s="13"/>
    </row>
    <row r="18" spans="1:20" ht="15" customHeight="1" thickBot="1" x14ac:dyDescent="0.35">
      <c r="A18" s="607" t="s">
        <v>58</v>
      </c>
      <c r="B18" s="608"/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745"/>
      <c r="P18" s="13"/>
      <c r="Q18" s="13"/>
      <c r="R18" s="13"/>
      <c r="S18" s="13"/>
      <c r="T18" s="13"/>
    </row>
    <row r="19" spans="1:20" s="120" customFormat="1" ht="15" customHeight="1" thickTop="1" thickBot="1" x14ac:dyDescent="0.35">
      <c r="A19" s="146">
        <v>10</v>
      </c>
      <c r="B19" s="365" t="s">
        <v>134</v>
      </c>
      <c r="C19" s="366" t="s">
        <v>367</v>
      </c>
      <c r="D19" s="742" t="s">
        <v>22</v>
      </c>
      <c r="E19" s="621">
        <v>2</v>
      </c>
      <c r="F19" s="690">
        <v>1</v>
      </c>
      <c r="G19" s="676">
        <v>1</v>
      </c>
      <c r="H19" s="676"/>
      <c r="I19" s="676"/>
      <c r="J19" s="676">
        <f t="shared" ref="J19" si="4">SUM(F19:I19)*14</f>
        <v>28</v>
      </c>
      <c r="K19" s="676">
        <f t="shared" ref="K19" si="5">E19*25-J19</f>
        <v>22</v>
      </c>
      <c r="L19" s="678" t="s">
        <v>24</v>
      </c>
      <c r="M19" s="679"/>
      <c r="N19" s="680"/>
      <c r="O19" s="120">
        <f t="shared" ref="O19" si="6">SUM(F19:I19)</f>
        <v>2</v>
      </c>
      <c r="P19" s="227"/>
      <c r="Q19" s="227"/>
      <c r="R19" s="227"/>
      <c r="S19" s="227"/>
      <c r="T19" s="227"/>
    </row>
    <row r="20" spans="1:20" s="120" customFormat="1" ht="33.6" customHeight="1" thickBot="1" x14ac:dyDescent="0.35">
      <c r="A20" s="235">
        <v>11</v>
      </c>
      <c r="B20" s="152" t="s">
        <v>135</v>
      </c>
      <c r="C20" s="213" t="s">
        <v>368</v>
      </c>
      <c r="D20" s="743"/>
      <c r="E20" s="679"/>
      <c r="F20" s="613"/>
      <c r="G20" s="615"/>
      <c r="H20" s="615"/>
      <c r="I20" s="615"/>
      <c r="J20" s="615"/>
      <c r="K20" s="615"/>
      <c r="L20" s="678"/>
      <c r="M20" s="679"/>
      <c r="N20" s="680"/>
      <c r="P20" s="227"/>
      <c r="Q20" s="227"/>
      <c r="R20" s="227"/>
      <c r="S20" s="227"/>
      <c r="T20" s="227"/>
    </row>
    <row r="21" spans="1:20" ht="15" hidden="1" customHeight="1" thickBot="1" x14ac:dyDescent="0.35">
      <c r="A21" s="134">
        <v>12</v>
      </c>
      <c r="B21" s="110" t="s">
        <v>136</v>
      </c>
      <c r="C21" s="170"/>
      <c r="D21" s="743"/>
      <c r="E21" s="744"/>
      <c r="F21" s="691"/>
      <c r="G21" s="677"/>
      <c r="H21" s="677"/>
      <c r="I21" s="677"/>
      <c r="J21" s="677"/>
      <c r="K21" s="677"/>
      <c r="L21" s="620"/>
      <c r="M21" s="621"/>
      <c r="N21" s="622"/>
      <c r="P21" s="13"/>
      <c r="Q21" s="13"/>
      <c r="R21" s="13"/>
      <c r="S21" s="13"/>
      <c r="T21" s="13"/>
    </row>
    <row r="22" spans="1:20" s="120" customFormat="1" ht="15" customHeight="1" x14ac:dyDescent="0.3">
      <c r="A22" s="240">
        <v>13</v>
      </c>
      <c r="B22" s="244" t="s">
        <v>137</v>
      </c>
      <c r="C22" s="245" t="s">
        <v>75</v>
      </c>
      <c r="D22" s="732" t="s">
        <v>15</v>
      </c>
      <c r="E22" s="736">
        <v>2</v>
      </c>
      <c r="F22" s="735">
        <v>1</v>
      </c>
      <c r="G22" s="734">
        <v>1</v>
      </c>
      <c r="H22" s="734"/>
      <c r="I22" s="734"/>
      <c r="J22" s="734">
        <f t="shared" ref="J22" si="7">SUM(F22:I22)*14</f>
        <v>28</v>
      </c>
      <c r="K22" s="734">
        <f t="shared" ref="K22" si="8">E22*25-J22</f>
        <v>22</v>
      </c>
      <c r="L22" s="617" t="s">
        <v>24</v>
      </c>
      <c r="M22" s="618"/>
      <c r="N22" s="619"/>
      <c r="O22" s="120">
        <f t="shared" ref="O22" si="9">SUM(F22:I22)</f>
        <v>2</v>
      </c>
      <c r="P22" s="227"/>
      <c r="Q22" s="227"/>
      <c r="R22" s="227"/>
      <c r="S22" s="227"/>
      <c r="T22" s="227"/>
    </row>
    <row r="23" spans="1:20" s="120" customFormat="1" ht="15" customHeight="1" thickBot="1" x14ac:dyDescent="0.35">
      <c r="A23" s="241">
        <v>14</v>
      </c>
      <c r="B23" s="218" t="s">
        <v>138</v>
      </c>
      <c r="C23" s="246" t="s">
        <v>76</v>
      </c>
      <c r="D23" s="733"/>
      <c r="E23" s="611"/>
      <c r="F23" s="613"/>
      <c r="G23" s="615"/>
      <c r="H23" s="615"/>
      <c r="I23" s="615"/>
      <c r="J23" s="615"/>
      <c r="K23" s="615"/>
      <c r="L23" s="678"/>
      <c r="M23" s="679"/>
      <c r="N23" s="680"/>
      <c r="P23" s="227"/>
      <c r="Q23" s="227"/>
      <c r="R23" s="227"/>
      <c r="S23" s="227"/>
      <c r="T23" s="227"/>
    </row>
    <row r="24" spans="1:20" s="120" customFormat="1" ht="15" hidden="1" customHeight="1" x14ac:dyDescent="0.3">
      <c r="A24" s="236">
        <v>6</v>
      </c>
      <c r="B24" s="242" t="s">
        <v>328</v>
      </c>
      <c r="C24" s="243" t="s">
        <v>329</v>
      </c>
      <c r="D24" s="671" t="s">
        <v>22</v>
      </c>
      <c r="E24" s="673"/>
      <c r="F24" s="673"/>
      <c r="G24" s="673"/>
      <c r="H24" s="673"/>
      <c r="I24" s="662"/>
      <c r="J24" s="663">
        <f>SUM(F24:I24)*12</f>
        <v>0</v>
      </c>
      <c r="K24" s="663">
        <f t="shared" ref="K24" si="10">E24*25-J24</f>
        <v>0</v>
      </c>
      <c r="L24" s="664"/>
      <c r="M24" s="665"/>
      <c r="N24" s="666"/>
      <c r="O24" s="234">
        <f>SUM(F24:I24)</f>
        <v>0</v>
      </c>
      <c r="P24" s="670" t="s">
        <v>330</v>
      </c>
      <c r="Q24" s="670"/>
      <c r="R24" s="227"/>
      <c r="S24" s="227"/>
      <c r="T24" s="227"/>
    </row>
    <row r="25" spans="1:20" s="120" customFormat="1" ht="15" hidden="1" customHeight="1" thickBot="1" x14ac:dyDescent="0.35">
      <c r="A25" s="237">
        <v>7</v>
      </c>
      <c r="B25" s="238" t="s">
        <v>331</v>
      </c>
      <c r="C25" s="239" t="s">
        <v>332</v>
      </c>
      <c r="D25" s="672"/>
      <c r="E25" s="674"/>
      <c r="F25" s="674"/>
      <c r="G25" s="674"/>
      <c r="H25" s="674"/>
      <c r="I25" s="662"/>
      <c r="J25" s="663"/>
      <c r="K25" s="663"/>
      <c r="L25" s="667"/>
      <c r="M25" s="668"/>
      <c r="N25" s="669"/>
      <c r="P25" s="670"/>
      <c r="Q25" s="670"/>
      <c r="R25" s="227"/>
      <c r="S25" s="227"/>
      <c r="T25" s="227"/>
    </row>
    <row r="26" spans="1:20" x14ac:dyDescent="0.3">
      <c r="A26" s="558" t="s">
        <v>25</v>
      </c>
      <c r="B26" s="559"/>
      <c r="C26" s="559"/>
      <c r="D26" s="136" t="s">
        <v>26</v>
      </c>
      <c r="E26" s="560">
        <f t="shared" ref="E26:K26" si="11">SUM(E9:E25)</f>
        <v>31</v>
      </c>
      <c r="F26" s="248">
        <f t="shared" si="11"/>
        <v>10</v>
      </c>
      <c r="G26" s="138">
        <f t="shared" si="11"/>
        <v>13</v>
      </c>
      <c r="H26" s="138">
        <f t="shared" si="11"/>
        <v>0</v>
      </c>
      <c r="I26" s="138">
        <f t="shared" si="11"/>
        <v>0</v>
      </c>
      <c r="J26" s="562">
        <f t="shared" si="11"/>
        <v>322</v>
      </c>
      <c r="K26" s="562">
        <f t="shared" si="11"/>
        <v>425</v>
      </c>
      <c r="L26" s="138" t="s">
        <v>27</v>
      </c>
      <c r="M26" s="564" t="s">
        <v>28</v>
      </c>
      <c r="N26" s="565"/>
      <c r="P26" s="13"/>
      <c r="Q26" s="13"/>
      <c r="R26" s="13"/>
      <c r="S26" s="13"/>
      <c r="T26" s="13"/>
    </row>
    <row r="27" spans="1:20" ht="15" customHeight="1" thickBot="1" x14ac:dyDescent="0.35">
      <c r="A27" s="558"/>
      <c r="B27" s="559"/>
      <c r="C27" s="559"/>
      <c r="D27" s="139" t="s">
        <v>29</v>
      </c>
      <c r="E27" s="561"/>
      <c r="F27" s="140">
        <f>COUNT(F9:F25)</f>
        <v>6</v>
      </c>
      <c r="G27" s="141">
        <f>COUNT(G9:G25)</f>
        <v>9</v>
      </c>
      <c r="H27" s="141">
        <f>COUNT(H9:H25)</f>
        <v>0</v>
      </c>
      <c r="I27" s="141">
        <f>COUNT(I9:I25)</f>
        <v>0</v>
      </c>
      <c r="J27" s="563"/>
      <c r="K27" s="563"/>
      <c r="L27" s="133">
        <f>COUNTIF(L1:L26,"=E")</f>
        <v>6</v>
      </c>
      <c r="M27" s="530">
        <f>COUNTIF(L1:L26,"=V")</f>
        <v>4</v>
      </c>
      <c r="N27" s="531"/>
      <c r="P27" s="13"/>
      <c r="Q27" s="12"/>
      <c r="R27" s="13"/>
      <c r="S27" s="13"/>
      <c r="T27" s="13"/>
    </row>
    <row r="28" spans="1:20" ht="15" customHeight="1" thickBot="1" x14ac:dyDescent="0.35">
      <c r="A28" s="737" t="s">
        <v>59</v>
      </c>
      <c r="B28" s="738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9"/>
      <c r="P28" s="67" t="s">
        <v>319</v>
      </c>
      <c r="Q28" s="67" t="s">
        <v>323</v>
      </c>
      <c r="R28" s="67" t="s">
        <v>320</v>
      </c>
      <c r="S28" s="13"/>
      <c r="T28" s="13"/>
    </row>
    <row r="29" spans="1:20" ht="15" customHeight="1" thickBot="1" x14ac:dyDescent="0.35">
      <c r="A29" s="51">
        <v>17</v>
      </c>
      <c r="B29" s="76" t="s">
        <v>139</v>
      </c>
      <c r="C29" s="52" t="s">
        <v>261</v>
      </c>
      <c r="D29" s="58" t="s">
        <v>15</v>
      </c>
      <c r="E29" s="56">
        <v>2</v>
      </c>
      <c r="F29" s="57">
        <v>2</v>
      </c>
      <c r="G29" s="43"/>
      <c r="H29" s="43"/>
      <c r="I29" s="43"/>
      <c r="J29" s="43">
        <f t="shared" ref="J29:J32" si="12">SUM(F29:I29)*14</f>
        <v>28</v>
      </c>
      <c r="K29" s="43">
        <f t="shared" ref="K29:K32" si="13">E29*25-J29</f>
        <v>22</v>
      </c>
      <c r="L29" s="712" t="s">
        <v>24</v>
      </c>
      <c r="M29" s="713"/>
      <c r="N29" s="714"/>
      <c r="P29" s="67">
        <f>SUM(O10:O12)</f>
        <v>9</v>
      </c>
      <c r="Q29" s="67">
        <f>SUM(O13:O15)</f>
        <v>9</v>
      </c>
      <c r="R29" s="67">
        <f>SUM(O19, O16, O22, O24)</f>
        <v>5</v>
      </c>
      <c r="S29" s="13"/>
      <c r="T29" s="13"/>
    </row>
    <row r="30" spans="1:20" ht="15" customHeight="1" thickBot="1" x14ac:dyDescent="0.35">
      <c r="A30" s="51">
        <v>18</v>
      </c>
      <c r="B30" s="15" t="s">
        <v>140</v>
      </c>
      <c r="C30" s="49" t="s">
        <v>228</v>
      </c>
      <c r="D30" s="58" t="s">
        <v>15</v>
      </c>
      <c r="E30" s="56">
        <v>2</v>
      </c>
      <c r="F30" s="57">
        <v>2</v>
      </c>
      <c r="G30" s="43"/>
      <c r="H30" s="43"/>
      <c r="I30" s="43"/>
      <c r="J30" s="16">
        <f t="shared" ref="J30" si="14">SUM(F30:I30)*14</f>
        <v>28</v>
      </c>
      <c r="K30" s="16">
        <f t="shared" si="13"/>
        <v>22</v>
      </c>
      <c r="L30" s="715" t="s">
        <v>24</v>
      </c>
      <c r="M30" s="716"/>
      <c r="N30" s="717"/>
      <c r="P30" s="13"/>
      <c r="Q30" s="12"/>
      <c r="R30" s="21"/>
      <c r="S30" s="21"/>
      <c r="T30" s="21"/>
    </row>
    <row r="31" spans="1:20" ht="15" thickBot="1" x14ac:dyDescent="0.35">
      <c r="A31" s="40">
        <v>19</v>
      </c>
      <c r="B31" s="15" t="s">
        <v>141</v>
      </c>
      <c r="C31" s="49" t="s">
        <v>229</v>
      </c>
      <c r="D31" s="58" t="s">
        <v>15</v>
      </c>
      <c r="E31" s="56">
        <v>2</v>
      </c>
      <c r="F31" s="57"/>
      <c r="G31" s="43">
        <v>2</v>
      </c>
      <c r="H31" s="43"/>
      <c r="I31" s="43"/>
      <c r="J31" s="16">
        <f t="shared" si="12"/>
        <v>28</v>
      </c>
      <c r="K31" s="16">
        <f t="shared" si="13"/>
        <v>22</v>
      </c>
      <c r="L31" s="715" t="s">
        <v>24</v>
      </c>
      <c r="M31" s="716"/>
      <c r="N31" s="717"/>
      <c r="P31" s="13"/>
      <c r="Q31" s="12"/>
      <c r="R31" s="13"/>
      <c r="S31" s="13"/>
      <c r="T31" s="13"/>
    </row>
    <row r="32" spans="1:20" ht="55.8" customHeight="1" thickBot="1" x14ac:dyDescent="0.35">
      <c r="A32" s="37">
        <v>20</v>
      </c>
      <c r="B32" s="15" t="s">
        <v>142</v>
      </c>
      <c r="C32" s="49" t="s">
        <v>45</v>
      </c>
      <c r="D32" s="53" t="s">
        <v>68</v>
      </c>
      <c r="E32" s="17">
        <v>5</v>
      </c>
      <c r="F32" s="19">
        <v>2</v>
      </c>
      <c r="G32" s="16">
        <v>2</v>
      </c>
      <c r="H32" s="16"/>
      <c r="I32" s="16"/>
      <c r="J32" s="16">
        <f t="shared" si="12"/>
        <v>56</v>
      </c>
      <c r="K32" s="16">
        <f t="shared" si="13"/>
        <v>69</v>
      </c>
      <c r="L32" s="715" t="s">
        <v>23</v>
      </c>
      <c r="M32" s="716"/>
      <c r="N32" s="717"/>
      <c r="P32" s="13"/>
      <c r="Q32" s="12"/>
      <c r="R32" s="13"/>
      <c r="S32" s="13"/>
      <c r="T32" s="13"/>
    </row>
    <row r="33" spans="1:20" ht="15.75" customHeight="1" thickBot="1" x14ac:dyDescent="0.35">
      <c r="A33" s="6">
        <v>21</v>
      </c>
      <c r="B33" s="15" t="s">
        <v>143</v>
      </c>
      <c r="C33" s="49" t="s">
        <v>46</v>
      </c>
      <c r="D33" s="54" t="s">
        <v>15</v>
      </c>
      <c r="E33" s="18">
        <v>3</v>
      </c>
      <c r="F33" s="740" t="s">
        <v>239</v>
      </c>
      <c r="G33" s="741"/>
      <c r="H33" s="741"/>
      <c r="I33" s="719"/>
      <c r="J33" s="15">
        <f>SUM(F33:H33)*14</f>
        <v>0</v>
      </c>
      <c r="K33" s="15">
        <v>19</v>
      </c>
      <c r="L33" s="715" t="s">
        <v>24</v>
      </c>
      <c r="M33" s="716"/>
      <c r="N33" s="717"/>
      <c r="P33" s="22"/>
      <c r="Q33" s="12"/>
      <c r="R33" s="21"/>
      <c r="S33" s="21"/>
      <c r="T33" s="21"/>
    </row>
    <row r="34" spans="1:20" ht="15.75" customHeight="1" thickBo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P34" s="22"/>
      <c r="Q34" s="12"/>
      <c r="R34" s="21"/>
      <c r="S34" s="21"/>
      <c r="T34" s="21"/>
    </row>
    <row r="35" spans="1:20" ht="15.75" customHeight="1" x14ac:dyDescent="0.3">
      <c r="B35" s="495" t="s">
        <v>32</v>
      </c>
      <c r="C35" s="33" t="e">
        <f>#REF!</f>
        <v>#REF!</v>
      </c>
      <c r="D35" s="498">
        <f>SUM(F9:I17)</f>
        <v>19</v>
      </c>
      <c r="E35" s="499"/>
      <c r="F35" s="499"/>
      <c r="G35" s="499"/>
      <c r="H35" s="499"/>
      <c r="I35" s="499"/>
      <c r="J35" s="499"/>
      <c r="K35" s="499"/>
      <c r="L35" s="499"/>
      <c r="M35" s="500"/>
      <c r="O35" s="167" t="s">
        <v>322</v>
      </c>
      <c r="P35" s="168">
        <f>SUM(D35, D36)</f>
        <v>23</v>
      </c>
      <c r="Q35" s="168">
        <f>SUM(P29, Q29, R29)</f>
        <v>23</v>
      </c>
      <c r="R35" s="21"/>
      <c r="S35" s="21"/>
      <c r="T35" s="21"/>
    </row>
    <row r="36" spans="1:20" ht="15.75" customHeight="1" x14ac:dyDescent="0.3">
      <c r="B36" s="496"/>
      <c r="C36" s="34" t="e">
        <f>#REF!</f>
        <v>#REF!</v>
      </c>
      <c r="D36" s="501">
        <f>SUM(F19:I25)</f>
        <v>4</v>
      </c>
      <c r="E36" s="502"/>
      <c r="F36" s="502"/>
      <c r="G36" s="502"/>
      <c r="H36" s="502"/>
      <c r="I36" s="502"/>
      <c r="J36" s="502"/>
      <c r="K36" s="502"/>
      <c r="L36" s="502"/>
      <c r="M36" s="503"/>
      <c r="P36" s="22"/>
      <c r="Q36" s="12"/>
      <c r="R36" s="21"/>
      <c r="S36" s="21"/>
      <c r="T36" s="21"/>
    </row>
    <row r="37" spans="1:20" s="26" customFormat="1" ht="15.75" customHeight="1" thickBot="1" x14ac:dyDescent="0.35">
      <c r="A37" s="6"/>
      <c r="B37" s="497"/>
      <c r="C37" s="35" t="e">
        <f>#REF!</f>
        <v>#REF!</v>
      </c>
      <c r="D37" s="504">
        <f>SUM(F29:I33)</f>
        <v>10</v>
      </c>
      <c r="E37" s="505"/>
      <c r="F37" s="505"/>
      <c r="G37" s="505"/>
      <c r="H37" s="505"/>
      <c r="I37" s="505"/>
      <c r="J37" s="505"/>
      <c r="K37" s="505"/>
      <c r="L37" s="505"/>
      <c r="M37" s="506"/>
      <c r="P37" s="30"/>
      <c r="Q37" s="31"/>
      <c r="R37" s="32"/>
      <c r="S37" s="32"/>
      <c r="T37" s="32"/>
    </row>
    <row r="38" spans="1:20" ht="18" customHeight="1" x14ac:dyDescent="0.3">
      <c r="A38" s="2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P38" s="13"/>
      <c r="Q38" s="12"/>
      <c r="R38" s="489"/>
      <c r="S38" s="489"/>
      <c r="T38" s="489"/>
    </row>
    <row r="39" spans="1:20" ht="15" customHeight="1" x14ac:dyDescent="0.3">
      <c r="B39" s="4" t="s">
        <v>36</v>
      </c>
      <c r="C39" s="9"/>
      <c r="D39" s="1"/>
      <c r="E39" s="488" t="s">
        <v>37</v>
      </c>
      <c r="F39" s="488"/>
      <c r="G39" s="4"/>
      <c r="H39" s="1"/>
      <c r="I39" s="1"/>
      <c r="J39" s="507" t="s">
        <v>38</v>
      </c>
      <c r="K39" s="507"/>
      <c r="L39" s="507"/>
      <c r="M39" s="507"/>
      <c r="P39" s="13"/>
      <c r="Q39" s="12"/>
      <c r="R39" s="13"/>
      <c r="S39" s="13"/>
      <c r="T39" s="13"/>
    </row>
    <row r="40" spans="1:20" ht="15" customHeight="1" x14ac:dyDescent="0.3">
      <c r="B40" s="490" t="e">
        <f>#REF!</f>
        <v>#REF!</v>
      </c>
      <c r="C40" s="490"/>
      <c r="D40" s="491" t="e">
        <f>#REF!</f>
        <v>#REF!</v>
      </c>
      <c r="E40" s="491"/>
      <c r="F40" s="491"/>
      <c r="G40" s="491"/>
      <c r="H40" s="491"/>
      <c r="I40" s="491"/>
      <c r="J40" s="492" t="e">
        <f>#REF!</f>
        <v>#REF!</v>
      </c>
      <c r="K40" s="492"/>
      <c r="L40" s="492"/>
      <c r="M40" s="492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ht="15" customHeight="1" x14ac:dyDescent="0.3">
      <c r="B48" s="1"/>
      <c r="C48" s="1"/>
      <c r="H48" s="4"/>
      <c r="I48" s="4"/>
      <c r="J48" s="1"/>
      <c r="K48" s="1"/>
      <c r="L48" s="1"/>
    </row>
    <row r="49" spans="1:13" x14ac:dyDescent="0.3">
      <c r="B49" s="1"/>
      <c r="C49" s="1"/>
      <c r="H49" s="4"/>
      <c r="I49" s="4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A57" s="493" t="s">
        <v>60</v>
      </c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3"/>
      <c r="M57" s="493"/>
    </row>
    <row r="58" spans="1:13" x14ac:dyDescent="0.3">
      <c r="A58" s="494" t="s">
        <v>40</v>
      </c>
      <c r="B58" s="494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</row>
    <row r="64" spans="1:13" x14ac:dyDescent="0.3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488"/>
      <c r="F66" s="488"/>
      <c r="G66" s="488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488"/>
      <c r="F67" s="488"/>
      <c r="G67" s="488"/>
      <c r="H67" s="1"/>
      <c r="I67" s="1"/>
      <c r="J67" s="1"/>
      <c r="K67" s="1"/>
      <c r="L67" s="1"/>
    </row>
    <row r="68" spans="2:12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</sheetData>
  <sheetProtection formatCells="0" formatRows="0" insertRows="0" insertHyperlinks="0" deleteRows="0" sort="0" autoFilter="0" pivotTables="0"/>
  <protectedRanges>
    <protectedRange sqref="K1:L2 N30:XFD30 A9:M9 A17:M17 A16:D16 F16:M16 N18:XFD18 D22:M23 A19:A23 B29:M31 A29:A32 B32:B33 N28:O29 T28:XFD29 N9:N16 P9:XFD16 N23:XFD23 N22 P19:XFD22 A11:M15 A10:B10 D10:M10" name="Editabil"/>
    <protectedRange sqref="E16" name="Editabil_1"/>
    <protectedRange sqref="B22:C23" name="Editabil_3"/>
    <protectedRange sqref="S28:S29" name="Editabil_2"/>
    <protectedRange sqref="O9:O16 O22" name="Editabil_4"/>
    <protectedRange sqref="A24:N25 T24:XFD25" name="Editabil_3_1"/>
    <protectedRange sqref="O25:S25 P24:S24" name="Editabil_2_1"/>
    <protectedRange sqref="O24" name="Editabil_2_1_1"/>
    <protectedRange sqref="B19:M21 N20:O21 N19" name="Editabil_5"/>
    <protectedRange sqref="O19" name="Editabil_4_1"/>
    <protectedRange sqref="C10" name="Editabil_6"/>
  </protectedRanges>
  <mergeCells count="84">
    <mergeCell ref="C3:G3"/>
    <mergeCell ref="K3:L3"/>
    <mergeCell ref="D1:H1"/>
    <mergeCell ref="K1:L1"/>
    <mergeCell ref="B2:C2"/>
    <mergeCell ref="D2:H2"/>
    <mergeCell ref="K2:L2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18:N18"/>
    <mergeCell ref="A8:N8"/>
    <mergeCell ref="L9:N9"/>
    <mergeCell ref="L10:N10"/>
    <mergeCell ref="L11:N11"/>
    <mergeCell ref="L12:N12"/>
    <mergeCell ref="L13:N13"/>
    <mergeCell ref="L14:N14"/>
    <mergeCell ref="L15:N15"/>
    <mergeCell ref="L16:N16"/>
    <mergeCell ref="F17:I17"/>
    <mergeCell ref="L17:N17"/>
    <mergeCell ref="J19:J21"/>
    <mergeCell ref="K19:K21"/>
    <mergeCell ref="L19:N21"/>
    <mergeCell ref="D19:D21"/>
    <mergeCell ref="E19:E21"/>
    <mergeCell ref="F19:F21"/>
    <mergeCell ref="G19:G21"/>
    <mergeCell ref="H19:H21"/>
    <mergeCell ref="I19:I21"/>
    <mergeCell ref="L22:N23"/>
    <mergeCell ref="K22:K23"/>
    <mergeCell ref="J22:J23"/>
    <mergeCell ref="I22:I23"/>
    <mergeCell ref="H22:H23"/>
    <mergeCell ref="A26:C27"/>
    <mergeCell ref="E26:E27"/>
    <mergeCell ref="J26:J27"/>
    <mergeCell ref="K26:K27"/>
    <mergeCell ref="M26:N26"/>
    <mergeCell ref="M27:N27"/>
    <mergeCell ref="F33:I33"/>
    <mergeCell ref="L33:N33"/>
    <mergeCell ref="B35:B37"/>
    <mergeCell ref="D35:M35"/>
    <mergeCell ref="D36:M36"/>
    <mergeCell ref="D37:M37"/>
    <mergeCell ref="A28:N28"/>
    <mergeCell ref="L29:N29"/>
    <mergeCell ref="L30:N30"/>
    <mergeCell ref="L31:N31"/>
    <mergeCell ref="L32:N32"/>
    <mergeCell ref="R38:T38"/>
    <mergeCell ref="E67:G67"/>
    <mergeCell ref="B40:C40"/>
    <mergeCell ref="D40:I40"/>
    <mergeCell ref="J40:M40"/>
    <mergeCell ref="A57:M57"/>
    <mergeCell ref="A58:M58"/>
    <mergeCell ref="E66:G66"/>
    <mergeCell ref="E39:F39"/>
    <mergeCell ref="J39:M39"/>
    <mergeCell ref="D22:D23"/>
    <mergeCell ref="D24:D25"/>
    <mergeCell ref="E24:E25"/>
    <mergeCell ref="F24:F25"/>
    <mergeCell ref="G24:G25"/>
    <mergeCell ref="G22:G23"/>
    <mergeCell ref="F22:F23"/>
    <mergeCell ref="E22:E23"/>
    <mergeCell ref="P24:Q25"/>
    <mergeCell ref="H24:H25"/>
    <mergeCell ref="I24:I25"/>
    <mergeCell ref="J24:J25"/>
    <mergeCell ref="K24:K25"/>
    <mergeCell ref="L24:N25"/>
  </mergeCells>
  <conditionalFormatting sqref="D1:D7 D9:D17 D22 D26:D27 D29:D56">
    <cfRule type="cellIs" dxfId="409" priority="22" operator="equal">
      <formula>"DI"</formula>
    </cfRule>
    <cfRule type="cellIs" dxfId="408" priority="23" operator="equal">
      <formula>"DM"</formula>
    </cfRule>
    <cfRule type="cellIs" dxfId="407" priority="24" operator="equal">
      <formula>"DJ"</formula>
    </cfRule>
    <cfRule type="cellIs" dxfId="406" priority="25" operator="equal">
      <formula>"D"</formula>
    </cfRule>
    <cfRule type="cellIs" dxfId="405" priority="26" operator="equal">
      <formula>"SI"</formula>
    </cfRule>
    <cfRule type="cellIs" dxfId="404" priority="27" operator="equal">
      <formula>"SM"</formula>
    </cfRule>
    <cfRule type="cellIs" dxfId="403" priority="28" operator="equal">
      <formula>"SJ"</formula>
    </cfRule>
    <cfRule type="cellIs" dxfId="402" priority="29" operator="equal">
      <formula>"S"</formula>
    </cfRule>
    <cfRule type="cellIs" dxfId="401" priority="30" operator="equal">
      <formula>"C"</formula>
    </cfRule>
    <cfRule type="cellIs" dxfId="400" priority="31" operator="equal">
      <formula>"F"</formula>
    </cfRule>
  </conditionalFormatting>
  <conditionalFormatting sqref="D19:D20">
    <cfRule type="cellIs" dxfId="399" priority="1" operator="equal">
      <formula>"DI"</formula>
    </cfRule>
    <cfRule type="cellIs" dxfId="398" priority="2" operator="equal">
      <formula>"DM"</formula>
    </cfRule>
    <cfRule type="cellIs" dxfId="397" priority="3" operator="equal">
      <formula>"DJ"</formula>
    </cfRule>
    <cfRule type="cellIs" dxfId="396" priority="4" operator="equal">
      <formula>"D"</formula>
    </cfRule>
    <cfRule type="cellIs" dxfId="395" priority="5" operator="equal">
      <formula>"SI"</formula>
    </cfRule>
    <cfRule type="cellIs" dxfId="394" priority="6" operator="equal">
      <formula>"SM"</formula>
    </cfRule>
    <cfRule type="cellIs" dxfId="393" priority="7" operator="equal">
      <formula>"SJ"</formula>
    </cfRule>
    <cfRule type="cellIs" dxfId="392" priority="8" operator="equal">
      <formula>"S"</formula>
    </cfRule>
    <cfRule type="cellIs" dxfId="391" priority="9" operator="equal">
      <formula>"C"</formula>
    </cfRule>
    <cfRule type="cellIs" dxfId="390" priority="10" operator="equal">
      <formula>"F"</formula>
    </cfRule>
  </conditionalFormatting>
  <conditionalFormatting sqref="D24">
    <cfRule type="cellIs" dxfId="389" priority="11" operator="equal">
      <formula>"DI"</formula>
    </cfRule>
    <cfRule type="cellIs" dxfId="388" priority="12" operator="equal">
      <formula>"DM"</formula>
    </cfRule>
    <cfRule type="cellIs" dxfId="387" priority="13" operator="equal">
      <formula>"DJ"</formula>
    </cfRule>
    <cfRule type="cellIs" dxfId="386" priority="14" operator="equal">
      <formula>"D"</formula>
    </cfRule>
    <cfRule type="cellIs" dxfId="385" priority="15" operator="equal">
      <formula>"SI"</formula>
    </cfRule>
    <cfRule type="cellIs" dxfId="384" priority="16" operator="equal">
      <formula>"SM"</formula>
    </cfRule>
    <cfRule type="cellIs" dxfId="383" priority="17" operator="equal">
      <formula>"SJ"</formula>
    </cfRule>
    <cfRule type="cellIs" dxfId="382" priority="18" operator="equal">
      <formula>"S"</formula>
    </cfRule>
    <cfRule type="cellIs" dxfId="381" priority="19" operator="equal">
      <formula>"C"</formula>
    </cfRule>
    <cfRule type="cellIs" dxfId="380" priority="20" operator="equal">
      <formula>"F"</formula>
    </cfRule>
    <cfRule type="cellIs" dxfId="379" priority="2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5" fitToWidth="0" orientation="landscape" r:id="rId1"/>
  <rowBreaks count="1" manualBreakCount="1">
    <brk id="41" max="1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586F-3515-4E92-83E7-1851C7BCA405}">
  <dimension ref="A1:T70"/>
  <sheetViews>
    <sheetView topLeftCell="A4" zoomScale="90" zoomScaleNormal="90" zoomScaleSheetLayoutView="70" workbookViewId="0">
      <selection activeCell="H15" sqref="H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7" max="17" width="11" customWidth="1"/>
    <col min="20" max="20" width="10.109375" customWidth="1"/>
  </cols>
  <sheetData>
    <row r="1" spans="1:20" ht="57" customHeight="1" x14ac:dyDescent="0.35">
      <c r="B1" s="3"/>
      <c r="C1" s="4"/>
      <c r="D1" s="540" t="s">
        <v>0</v>
      </c>
      <c r="E1" s="540"/>
      <c r="F1" s="540"/>
      <c r="G1" s="540"/>
      <c r="H1" s="540"/>
      <c r="I1" s="2"/>
      <c r="J1" s="5"/>
      <c r="K1" s="541"/>
      <c r="L1" s="541"/>
      <c r="P1" s="71"/>
      <c r="Q1" s="71"/>
      <c r="R1" s="71"/>
      <c r="S1" s="71"/>
      <c r="T1" s="71"/>
    </row>
    <row r="2" spans="1:20" ht="15" customHeight="1" x14ac:dyDescent="0.3">
      <c r="B2" s="490"/>
      <c r="C2" s="490"/>
      <c r="D2" s="488" t="e">
        <f>#REF!</f>
        <v>#REF!</v>
      </c>
      <c r="E2" s="488"/>
      <c r="F2" s="488"/>
      <c r="G2" s="488"/>
      <c r="H2" s="488"/>
      <c r="J2" s="8" t="e">
        <f>#REF!</f>
        <v>#REF!</v>
      </c>
      <c r="K2" s="747" t="s">
        <v>53</v>
      </c>
      <c r="L2" s="747"/>
      <c r="P2" s="13"/>
      <c r="Q2" s="13"/>
      <c r="R2" s="13"/>
      <c r="S2" s="13"/>
      <c r="T2" s="13"/>
    </row>
    <row r="3" spans="1:20" x14ac:dyDescent="0.3">
      <c r="B3" s="7" t="s">
        <v>2</v>
      </c>
      <c r="C3" s="490" t="e">
        <f>#REF!</f>
        <v>#REF!</v>
      </c>
      <c r="D3" s="490"/>
      <c r="E3" s="490"/>
      <c r="F3" s="490"/>
      <c r="G3" s="490"/>
      <c r="J3" s="8" t="e">
        <f>#REF!</f>
        <v>#REF!</v>
      </c>
      <c r="K3" s="490" t="s">
        <v>41</v>
      </c>
      <c r="L3" s="490"/>
      <c r="P3" s="13"/>
      <c r="Q3" s="13"/>
      <c r="R3" s="13"/>
      <c r="S3" s="13"/>
      <c r="T3" s="13"/>
    </row>
    <row r="4" spans="1:20" x14ac:dyDescent="0.3">
      <c r="B4" s="7" t="s">
        <v>5</v>
      </c>
      <c r="C4" s="490" t="e">
        <f>#REF!</f>
        <v>#REF!</v>
      </c>
      <c r="D4" s="490"/>
      <c r="E4" s="490"/>
      <c r="F4" s="490"/>
      <c r="G4" s="490"/>
      <c r="J4" s="8" t="e">
        <f>#REF!</f>
        <v>#REF!</v>
      </c>
      <c r="K4" s="490" t="s">
        <v>4</v>
      </c>
      <c r="L4" s="490"/>
      <c r="P4" s="13"/>
      <c r="Q4" s="13"/>
      <c r="R4" s="13"/>
      <c r="S4" s="13"/>
      <c r="T4" s="13"/>
    </row>
    <row r="5" spans="1:20" s="26" customFormat="1" ht="12" customHeight="1" thickBot="1" x14ac:dyDescent="0.25">
      <c r="A5" s="23"/>
      <c r="B5" s="24"/>
      <c r="C5" s="25"/>
      <c r="D5" s="25"/>
      <c r="E5" s="25"/>
      <c r="F5" s="25"/>
      <c r="G5" s="25"/>
      <c r="J5" s="27"/>
      <c r="K5" s="28"/>
      <c r="L5" s="25"/>
      <c r="M5" s="23"/>
      <c r="P5" s="13"/>
      <c r="Q5" s="13"/>
      <c r="R5" s="13"/>
      <c r="S5" s="13"/>
      <c r="T5" s="13"/>
    </row>
    <row r="6" spans="1:20" s="1" customFormat="1" ht="20.100000000000001" customHeight="1" x14ac:dyDescent="0.3">
      <c r="A6" s="584" t="s">
        <v>7</v>
      </c>
      <c r="B6" s="586" t="s">
        <v>8</v>
      </c>
      <c r="C6" s="586" t="s">
        <v>9</v>
      </c>
      <c r="D6" s="586" t="s">
        <v>10</v>
      </c>
      <c r="E6" s="588" t="s">
        <v>11</v>
      </c>
      <c r="F6" s="586" t="s">
        <v>12</v>
      </c>
      <c r="G6" s="586"/>
      <c r="H6" s="586"/>
      <c r="I6" s="586"/>
      <c r="J6" s="586" t="s">
        <v>13</v>
      </c>
      <c r="K6" s="590"/>
      <c r="L6" s="591" t="s">
        <v>14</v>
      </c>
      <c r="M6" s="592"/>
      <c r="N6" s="593"/>
      <c r="P6" s="13"/>
      <c r="Q6" s="13"/>
      <c r="R6" s="13"/>
      <c r="S6" s="13"/>
      <c r="T6" s="13"/>
    </row>
    <row r="7" spans="1:20" ht="15" thickBot="1" x14ac:dyDescent="0.35">
      <c r="A7" s="702"/>
      <c r="B7" s="703"/>
      <c r="C7" s="703"/>
      <c r="D7" s="703"/>
      <c r="E7" s="704"/>
      <c r="F7" s="74" t="s">
        <v>15</v>
      </c>
      <c r="G7" s="74" t="s">
        <v>16</v>
      </c>
      <c r="H7" s="74" t="s">
        <v>17</v>
      </c>
      <c r="I7" s="74" t="s">
        <v>18</v>
      </c>
      <c r="J7" s="74" t="s">
        <v>19</v>
      </c>
      <c r="K7" s="81" t="s">
        <v>20</v>
      </c>
      <c r="L7" s="594"/>
      <c r="M7" s="595"/>
      <c r="N7" s="596"/>
      <c r="P7" s="13"/>
      <c r="Q7" s="13"/>
      <c r="R7" s="13"/>
      <c r="S7" s="13"/>
      <c r="T7" s="13"/>
    </row>
    <row r="8" spans="1:20" ht="15" customHeight="1" thickBot="1" x14ac:dyDescent="0.35">
      <c r="A8" s="597" t="s">
        <v>21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9"/>
      <c r="M8" s="599"/>
      <c r="N8" s="600"/>
      <c r="P8" s="13"/>
      <c r="Q8" s="13"/>
      <c r="R8" s="13"/>
      <c r="S8" s="13"/>
      <c r="T8" s="13"/>
    </row>
    <row r="9" spans="1:20" s="120" customFormat="1" ht="15" hidden="1" customHeight="1" x14ac:dyDescent="0.3">
      <c r="A9" s="146">
        <v>1</v>
      </c>
      <c r="B9" s="147" t="s">
        <v>125</v>
      </c>
      <c r="C9" s="148"/>
      <c r="D9" s="149" t="s">
        <v>22</v>
      </c>
      <c r="E9" s="150"/>
      <c r="F9" s="357"/>
      <c r="G9" s="150"/>
      <c r="H9" s="150"/>
      <c r="I9" s="150"/>
      <c r="J9" s="151">
        <f>SUM(F9:I9)*14</f>
        <v>0</v>
      </c>
      <c r="K9" s="151">
        <f>E9*25-J9</f>
        <v>0</v>
      </c>
      <c r="L9" s="601"/>
      <c r="M9" s="602"/>
      <c r="N9" s="603"/>
      <c r="O9" s="120">
        <f t="shared" ref="O9:O16" si="0">SUM(F9:I9)</f>
        <v>0</v>
      </c>
      <c r="P9" s="227"/>
      <c r="Q9" s="227"/>
      <c r="R9" s="227"/>
      <c r="S9" s="227"/>
      <c r="T9" s="227"/>
    </row>
    <row r="10" spans="1:20" s="164" customFormat="1" ht="15" customHeight="1" x14ac:dyDescent="0.3">
      <c r="A10" s="162">
        <v>2</v>
      </c>
      <c r="B10" s="163" t="s">
        <v>126</v>
      </c>
      <c r="C10" s="124" t="s">
        <v>373</v>
      </c>
      <c r="D10" s="125" t="s">
        <v>16</v>
      </c>
      <c r="E10" s="127">
        <v>4</v>
      </c>
      <c r="F10" s="127">
        <v>2</v>
      </c>
      <c r="G10" s="127">
        <v>1</v>
      </c>
      <c r="H10" s="127"/>
      <c r="I10" s="127"/>
      <c r="J10" s="128">
        <f>SUM(F10:I10)*14</f>
        <v>42</v>
      </c>
      <c r="K10" s="128">
        <f>E10*25-J10</f>
        <v>58</v>
      </c>
      <c r="L10" s="604" t="s">
        <v>23</v>
      </c>
      <c r="M10" s="605"/>
      <c r="N10" s="606"/>
      <c r="O10" s="164">
        <f t="shared" si="0"/>
        <v>3</v>
      </c>
      <c r="P10" s="228"/>
      <c r="Q10" s="228"/>
      <c r="R10" s="228"/>
      <c r="S10" s="228"/>
      <c r="T10" s="228"/>
    </row>
    <row r="11" spans="1:20" s="164" customFormat="1" ht="33.6" customHeight="1" x14ac:dyDescent="0.3">
      <c r="A11" s="162">
        <v>3</v>
      </c>
      <c r="B11" s="163" t="s">
        <v>127</v>
      </c>
      <c r="C11" s="124" t="s">
        <v>74</v>
      </c>
      <c r="D11" s="125" t="s">
        <v>16</v>
      </c>
      <c r="E11" s="127">
        <v>4</v>
      </c>
      <c r="F11" s="127">
        <v>2</v>
      </c>
      <c r="G11" s="127">
        <v>1</v>
      </c>
      <c r="H11" s="127"/>
      <c r="I11" s="127"/>
      <c r="J11" s="128">
        <f>SUM(F11:I11)*14</f>
        <v>42</v>
      </c>
      <c r="K11" s="128">
        <f>E11*25-J11</f>
        <v>58</v>
      </c>
      <c r="L11" s="604" t="s">
        <v>23</v>
      </c>
      <c r="M11" s="605"/>
      <c r="N11" s="606"/>
      <c r="O11" s="164">
        <f t="shared" si="0"/>
        <v>3</v>
      </c>
      <c r="P11" s="228"/>
      <c r="Q11" s="228"/>
      <c r="R11" s="228"/>
      <c r="S11" s="228"/>
      <c r="T11" s="228"/>
    </row>
    <row r="12" spans="1:20" s="164" customFormat="1" ht="28.8" x14ac:dyDescent="0.3">
      <c r="A12" s="162">
        <v>4</v>
      </c>
      <c r="B12" s="163" t="s">
        <v>128</v>
      </c>
      <c r="C12" s="124" t="s">
        <v>218</v>
      </c>
      <c r="D12" s="125" t="s">
        <v>16</v>
      </c>
      <c r="E12" s="127">
        <v>4</v>
      </c>
      <c r="F12" s="127"/>
      <c r="G12" s="127">
        <v>3</v>
      </c>
      <c r="H12" s="127"/>
      <c r="I12" s="127"/>
      <c r="J12" s="128">
        <f t="shared" ref="J12:J16" si="1">SUM(F12:I12)*14</f>
        <v>42</v>
      </c>
      <c r="K12" s="128">
        <f t="shared" ref="K12:K16" si="2">E12*25-J12</f>
        <v>58</v>
      </c>
      <c r="L12" s="604" t="s">
        <v>23</v>
      </c>
      <c r="M12" s="605"/>
      <c r="N12" s="606"/>
      <c r="O12" s="164">
        <f t="shared" si="0"/>
        <v>3</v>
      </c>
      <c r="P12" s="228"/>
      <c r="Q12" s="228"/>
      <c r="R12" s="228"/>
      <c r="S12" s="228"/>
      <c r="T12" s="228"/>
    </row>
    <row r="13" spans="1:20" s="197" customFormat="1" ht="20.399999999999999" customHeight="1" x14ac:dyDescent="0.3">
      <c r="A13" s="190">
        <v>5</v>
      </c>
      <c r="B13" s="191" t="s">
        <v>129</v>
      </c>
      <c r="C13" s="192" t="s">
        <v>352</v>
      </c>
      <c r="D13" s="193" t="s">
        <v>16</v>
      </c>
      <c r="E13" s="195">
        <v>4</v>
      </c>
      <c r="F13" s="195">
        <v>2</v>
      </c>
      <c r="G13" s="195">
        <v>1</v>
      </c>
      <c r="H13" s="195"/>
      <c r="I13" s="195"/>
      <c r="J13" s="196">
        <f t="shared" si="1"/>
        <v>42</v>
      </c>
      <c r="K13" s="196">
        <f t="shared" si="2"/>
        <v>58</v>
      </c>
      <c r="L13" s="581" t="s">
        <v>23</v>
      </c>
      <c r="M13" s="582"/>
      <c r="N13" s="583"/>
      <c r="O13" s="197">
        <f t="shared" si="0"/>
        <v>3</v>
      </c>
      <c r="P13" s="253"/>
      <c r="Q13" s="253"/>
      <c r="R13" s="253"/>
      <c r="S13" s="253"/>
      <c r="T13" s="253"/>
    </row>
    <row r="14" spans="1:20" s="197" customFormat="1" ht="26.4" customHeight="1" x14ac:dyDescent="0.3">
      <c r="A14" s="190">
        <v>6</v>
      </c>
      <c r="B14" s="191" t="s">
        <v>130</v>
      </c>
      <c r="C14" s="192" t="s">
        <v>266</v>
      </c>
      <c r="D14" s="193" t="s">
        <v>16</v>
      </c>
      <c r="E14" s="195">
        <v>4</v>
      </c>
      <c r="F14" s="195">
        <v>2</v>
      </c>
      <c r="G14" s="195">
        <v>1</v>
      </c>
      <c r="H14" s="195"/>
      <c r="I14" s="195"/>
      <c r="J14" s="196">
        <f t="shared" si="1"/>
        <v>42</v>
      </c>
      <c r="K14" s="196">
        <f t="shared" si="2"/>
        <v>58</v>
      </c>
      <c r="L14" s="581" t="s">
        <v>23</v>
      </c>
      <c r="M14" s="582"/>
      <c r="N14" s="583"/>
      <c r="O14" s="197">
        <f t="shared" si="0"/>
        <v>3</v>
      </c>
      <c r="P14" s="253"/>
      <c r="Q14" s="253"/>
      <c r="R14" s="253"/>
      <c r="S14" s="253"/>
      <c r="T14" s="253"/>
    </row>
    <row r="15" spans="1:20" s="197" customFormat="1" ht="25.2" customHeight="1" thickBot="1" x14ac:dyDescent="0.35">
      <c r="A15" s="254">
        <v>7</v>
      </c>
      <c r="B15" s="191" t="s">
        <v>131</v>
      </c>
      <c r="C15" s="192" t="s">
        <v>267</v>
      </c>
      <c r="D15" s="255" t="s">
        <v>16</v>
      </c>
      <c r="E15" s="195">
        <v>4</v>
      </c>
      <c r="F15" s="195"/>
      <c r="G15" s="195">
        <v>3</v>
      </c>
      <c r="H15" s="195"/>
      <c r="I15" s="195"/>
      <c r="J15" s="256">
        <f t="shared" ref="J15" si="3">SUM(F15:I15)*14</f>
        <v>42</v>
      </c>
      <c r="K15" s="256">
        <f t="shared" si="2"/>
        <v>58</v>
      </c>
      <c r="L15" s="581" t="s">
        <v>23</v>
      </c>
      <c r="M15" s="582"/>
      <c r="N15" s="583"/>
      <c r="O15" s="197">
        <f t="shared" si="0"/>
        <v>3</v>
      </c>
      <c r="P15" s="253"/>
      <c r="Q15" s="253"/>
      <c r="R15" s="253"/>
      <c r="S15" s="253"/>
      <c r="T15" s="253"/>
    </row>
    <row r="16" spans="1:20" s="120" customFormat="1" x14ac:dyDescent="0.3">
      <c r="A16" s="230">
        <v>8</v>
      </c>
      <c r="B16" s="152" t="s">
        <v>132</v>
      </c>
      <c r="C16" s="213" t="s">
        <v>213</v>
      </c>
      <c r="D16" s="231" t="s">
        <v>15</v>
      </c>
      <c r="E16" s="153">
        <v>1</v>
      </c>
      <c r="F16" s="153"/>
      <c r="G16" s="153">
        <v>1</v>
      </c>
      <c r="H16" s="153"/>
      <c r="I16" s="153"/>
      <c r="J16" s="232">
        <f t="shared" si="1"/>
        <v>14</v>
      </c>
      <c r="K16" s="232">
        <f t="shared" si="2"/>
        <v>11</v>
      </c>
      <c r="L16" s="601" t="s">
        <v>24</v>
      </c>
      <c r="M16" s="602"/>
      <c r="N16" s="603"/>
      <c r="O16" s="120">
        <f t="shared" si="0"/>
        <v>1</v>
      </c>
      <c r="P16" s="227"/>
      <c r="Q16" s="227"/>
      <c r="R16" s="227"/>
      <c r="S16" s="227"/>
      <c r="T16" s="227"/>
    </row>
    <row r="17" spans="1:20" ht="14.4" customHeight="1" thickBot="1" x14ac:dyDescent="0.35">
      <c r="A17" s="131">
        <v>9</v>
      </c>
      <c r="B17" s="110" t="s">
        <v>133</v>
      </c>
      <c r="C17" s="170" t="s">
        <v>268</v>
      </c>
      <c r="D17" s="171" t="s">
        <v>15</v>
      </c>
      <c r="E17" s="247">
        <v>2</v>
      </c>
      <c r="F17" s="746" t="s">
        <v>73</v>
      </c>
      <c r="G17" s="514"/>
      <c r="H17" s="514"/>
      <c r="I17" s="515"/>
      <c r="J17" s="133"/>
      <c r="K17" s="133">
        <v>22</v>
      </c>
      <c r="L17" s="513" t="s">
        <v>24</v>
      </c>
      <c r="M17" s="514"/>
      <c r="N17" s="515"/>
      <c r="P17" s="13"/>
      <c r="Q17" s="13"/>
      <c r="R17" s="13"/>
      <c r="S17" s="13"/>
      <c r="T17" s="13"/>
    </row>
    <row r="18" spans="1:20" ht="15" customHeight="1" thickBot="1" x14ac:dyDescent="0.35">
      <c r="A18" s="748" t="s">
        <v>58</v>
      </c>
      <c r="B18" s="609"/>
      <c r="C18" s="609"/>
      <c r="D18" s="609"/>
      <c r="E18" s="608"/>
      <c r="F18" s="608"/>
      <c r="G18" s="608"/>
      <c r="H18" s="608"/>
      <c r="I18" s="608"/>
      <c r="J18" s="608"/>
      <c r="K18" s="608"/>
      <c r="L18" s="608"/>
      <c r="M18" s="608"/>
      <c r="N18" s="745"/>
      <c r="P18" s="13"/>
      <c r="Q18" s="13"/>
      <c r="R18" s="13"/>
      <c r="S18" s="13"/>
      <c r="T18" s="13"/>
    </row>
    <row r="19" spans="1:20" s="120" customFormat="1" ht="15" customHeight="1" thickTop="1" thickBot="1" x14ac:dyDescent="0.35">
      <c r="A19" s="364">
        <v>10</v>
      </c>
      <c r="B19" s="365" t="s">
        <v>134</v>
      </c>
      <c r="C19" s="366" t="s">
        <v>367</v>
      </c>
      <c r="D19" s="742" t="s">
        <v>22</v>
      </c>
      <c r="E19" s="621">
        <v>2</v>
      </c>
      <c r="F19" s="690">
        <v>1</v>
      </c>
      <c r="G19" s="676">
        <v>1</v>
      </c>
      <c r="H19" s="676"/>
      <c r="I19" s="676"/>
      <c r="J19" s="676">
        <f t="shared" ref="J19:J22" si="4">SUM(F19:I19)*14</f>
        <v>28</v>
      </c>
      <c r="K19" s="676">
        <f t="shared" ref="K19:K22" si="5">E19*25-J19</f>
        <v>22</v>
      </c>
      <c r="L19" s="678" t="s">
        <v>24</v>
      </c>
      <c r="M19" s="679"/>
      <c r="N19" s="680"/>
      <c r="O19" s="120">
        <f t="shared" ref="O19" si="6">SUM(F19:I19)</f>
        <v>2</v>
      </c>
      <c r="P19" s="227"/>
      <c r="Q19" s="227"/>
      <c r="R19" s="227"/>
      <c r="S19" s="227"/>
      <c r="T19" s="227"/>
    </row>
    <row r="20" spans="1:20" s="120" customFormat="1" ht="34.200000000000003" customHeight="1" thickBot="1" x14ac:dyDescent="0.35">
      <c r="A20" s="367">
        <v>11</v>
      </c>
      <c r="B20" s="152" t="s">
        <v>135</v>
      </c>
      <c r="C20" s="213" t="s">
        <v>368</v>
      </c>
      <c r="D20" s="743"/>
      <c r="E20" s="679"/>
      <c r="F20" s="613"/>
      <c r="G20" s="615"/>
      <c r="H20" s="615"/>
      <c r="I20" s="615"/>
      <c r="J20" s="615"/>
      <c r="K20" s="615"/>
      <c r="L20" s="678"/>
      <c r="M20" s="679"/>
      <c r="N20" s="680"/>
      <c r="P20" s="227"/>
      <c r="Q20" s="227"/>
      <c r="R20" s="227"/>
      <c r="S20" s="227"/>
      <c r="T20" s="227"/>
    </row>
    <row r="21" spans="1:20" ht="15" hidden="1" customHeight="1" thickBot="1" x14ac:dyDescent="0.35">
      <c r="A21" s="358">
        <v>12</v>
      </c>
      <c r="B21" s="110" t="s">
        <v>136</v>
      </c>
      <c r="C21" s="170"/>
      <c r="D21" s="743"/>
      <c r="E21" s="744"/>
      <c r="F21" s="691"/>
      <c r="G21" s="677"/>
      <c r="H21" s="677"/>
      <c r="I21" s="677"/>
      <c r="J21" s="677"/>
      <c r="K21" s="677"/>
      <c r="L21" s="620"/>
      <c r="M21" s="621"/>
      <c r="N21" s="622"/>
      <c r="P21" s="13"/>
      <c r="Q21" s="13"/>
      <c r="R21" s="13"/>
      <c r="S21" s="13"/>
      <c r="T21" s="13"/>
    </row>
    <row r="22" spans="1:20" s="120" customFormat="1" ht="15" customHeight="1" x14ac:dyDescent="0.3">
      <c r="A22" s="235">
        <v>13</v>
      </c>
      <c r="B22" s="359" t="s">
        <v>137</v>
      </c>
      <c r="C22" s="360" t="s">
        <v>75</v>
      </c>
      <c r="D22" s="732" t="s">
        <v>15</v>
      </c>
      <c r="E22" s="736">
        <v>2</v>
      </c>
      <c r="F22" s="735">
        <v>1</v>
      </c>
      <c r="G22" s="734">
        <v>1</v>
      </c>
      <c r="H22" s="734"/>
      <c r="I22" s="734"/>
      <c r="J22" s="734">
        <f t="shared" si="4"/>
        <v>28</v>
      </c>
      <c r="K22" s="734">
        <f t="shared" si="5"/>
        <v>22</v>
      </c>
      <c r="L22" s="617" t="s">
        <v>24</v>
      </c>
      <c r="M22" s="618"/>
      <c r="N22" s="619"/>
      <c r="O22" s="234">
        <f>SUM(F22:I22)</f>
        <v>2</v>
      </c>
      <c r="P22" s="227"/>
      <c r="Q22" s="227"/>
      <c r="R22" s="227"/>
      <c r="S22" s="227"/>
      <c r="T22" s="227"/>
    </row>
    <row r="23" spans="1:20" s="120" customFormat="1" ht="15" customHeight="1" thickBot="1" x14ac:dyDescent="0.35">
      <c r="A23" s="361">
        <v>14</v>
      </c>
      <c r="B23" s="362" t="s">
        <v>138</v>
      </c>
      <c r="C23" s="363" t="s">
        <v>76</v>
      </c>
      <c r="D23" s="751"/>
      <c r="E23" s="612"/>
      <c r="F23" s="614"/>
      <c r="G23" s="616"/>
      <c r="H23" s="616"/>
      <c r="I23" s="676"/>
      <c r="J23" s="676"/>
      <c r="K23" s="676"/>
      <c r="L23" s="620"/>
      <c r="M23" s="621"/>
      <c r="N23" s="622"/>
      <c r="P23" s="227"/>
      <c r="Q23" s="227"/>
      <c r="R23" s="227"/>
      <c r="S23" s="227"/>
      <c r="T23" s="227"/>
    </row>
    <row r="24" spans="1:20" s="120" customFormat="1" ht="15" hidden="1" customHeight="1" x14ac:dyDescent="0.3">
      <c r="A24" s="236">
        <v>6</v>
      </c>
      <c r="B24" s="242" t="s">
        <v>328</v>
      </c>
      <c r="C24" s="243" t="s">
        <v>329</v>
      </c>
      <c r="D24" s="705" t="s">
        <v>22</v>
      </c>
      <c r="E24" s="673"/>
      <c r="F24" s="673"/>
      <c r="G24" s="673"/>
      <c r="H24" s="673"/>
      <c r="I24" s="662"/>
      <c r="J24" s="663">
        <f>SUM(F24:I24)*12</f>
        <v>0</v>
      </c>
      <c r="K24" s="663">
        <f t="shared" ref="K24" si="7">E24*25-J24</f>
        <v>0</v>
      </c>
      <c r="L24" s="664"/>
      <c r="M24" s="665"/>
      <c r="N24" s="666"/>
      <c r="O24" s="234">
        <f>SUM(F24:I24)</f>
        <v>0</v>
      </c>
      <c r="P24" s="670" t="s">
        <v>330</v>
      </c>
      <c r="Q24" s="670"/>
      <c r="R24" s="227"/>
      <c r="S24" s="227"/>
      <c r="T24" s="227"/>
    </row>
    <row r="25" spans="1:20" s="120" customFormat="1" ht="15" hidden="1" customHeight="1" thickBot="1" x14ac:dyDescent="0.35">
      <c r="A25" s="237">
        <v>7</v>
      </c>
      <c r="B25" s="238" t="s">
        <v>331</v>
      </c>
      <c r="C25" s="239" t="s">
        <v>332</v>
      </c>
      <c r="D25" s="672"/>
      <c r="E25" s="674"/>
      <c r="F25" s="674"/>
      <c r="G25" s="674"/>
      <c r="H25" s="674"/>
      <c r="I25" s="662"/>
      <c r="J25" s="663"/>
      <c r="K25" s="663"/>
      <c r="L25" s="667"/>
      <c r="M25" s="668"/>
      <c r="N25" s="669"/>
      <c r="P25" s="670"/>
      <c r="Q25" s="670"/>
      <c r="R25" s="227"/>
      <c r="S25" s="227"/>
      <c r="T25" s="227"/>
    </row>
    <row r="26" spans="1:20" x14ac:dyDescent="0.3">
      <c r="A26" s="720" t="s">
        <v>25</v>
      </c>
      <c r="B26" s="488"/>
      <c r="C26" s="488"/>
      <c r="D26" s="14" t="s">
        <v>26</v>
      </c>
      <c r="E26" s="721">
        <f t="shared" ref="E26:K26" si="8">SUM(E9:E25)</f>
        <v>31</v>
      </c>
      <c r="F26" s="45">
        <f t="shared" si="8"/>
        <v>10</v>
      </c>
      <c r="G26" s="44">
        <f t="shared" si="8"/>
        <v>13</v>
      </c>
      <c r="H26" s="44">
        <f t="shared" si="8"/>
        <v>0</v>
      </c>
      <c r="I26" s="44">
        <f t="shared" si="8"/>
        <v>0</v>
      </c>
      <c r="J26" s="723">
        <f t="shared" si="8"/>
        <v>322</v>
      </c>
      <c r="K26" s="723">
        <f t="shared" si="8"/>
        <v>425</v>
      </c>
      <c r="L26" s="44" t="s">
        <v>27</v>
      </c>
      <c r="M26" s="725" t="s">
        <v>28</v>
      </c>
      <c r="N26" s="749"/>
      <c r="P26" s="13"/>
      <c r="Q26" s="13"/>
      <c r="R26" s="13"/>
      <c r="S26" s="13"/>
      <c r="T26" s="13"/>
    </row>
    <row r="27" spans="1:20" ht="15" customHeight="1" thickBot="1" x14ac:dyDescent="0.35">
      <c r="A27" s="720"/>
      <c r="B27" s="488"/>
      <c r="C27" s="488"/>
      <c r="D27" s="79" t="s">
        <v>29</v>
      </c>
      <c r="E27" s="722"/>
      <c r="F27" s="46">
        <f>COUNT(F9:F25)</f>
        <v>6</v>
      </c>
      <c r="G27" s="47">
        <f>COUNT(G9:G25)</f>
        <v>9</v>
      </c>
      <c r="H27" s="47">
        <f>COUNT(H9:H25)</f>
        <v>0</v>
      </c>
      <c r="I27" s="47">
        <f>COUNT(I9:I25)</f>
        <v>0</v>
      </c>
      <c r="J27" s="724"/>
      <c r="K27" s="724"/>
      <c r="L27" s="48">
        <f>COUNTIF(L1:L26,"=E")</f>
        <v>6</v>
      </c>
      <c r="M27" s="727">
        <f>COUNTIF(L1:L26,"=V")</f>
        <v>4</v>
      </c>
      <c r="N27" s="750"/>
      <c r="P27" s="13"/>
      <c r="Q27" s="12"/>
      <c r="R27" s="13"/>
      <c r="S27" s="13"/>
      <c r="T27" s="13"/>
    </row>
    <row r="28" spans="1:20" ht="15" customHeight="1" thickBot="1" x14ac:dyDescent="0.35">
      <c r="A28" s="737" t="s">
        <v>59</v>
      </c>
      <c r="B28" s="738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9"/>
      <c r="P28" s="67" t="s">
        <v>319</v>
      </c>
      <c r="Q28" s="67" t="s">
        <v>324</v>
      </c>
      <c r="R28" s="67" t="s">
        <v>320</v>
      </c>
      <c r="S28" s="13"/>
      <c r="T28" s="13"/>
    </row>
    <row r="29" spans="1:20" ht="15" customHeight="1" thickBot="1" x14ac:dyDescent="0.35">
      <c r="A29" s="51">
        <v>17</v>
      </c>
      <c r="B29" s="76" t="s">
        <v>139</v>
      </c>
      <c r="C29" s="52" t="s">
        <v>265</v>
      </c>
      <c r="D29" s="58" t="s">
        <v>15</v>
      </c>
      <c r="E29" s="56">
        <v>2</v>
      </c>
      <c r="F29" s="57">
        <v>2</v>
      </c>
      <c r="G29" s="43"/>
      <c r="H29" s="43"/>
      <c r="I29" s="43"/>
      <c r="J29" s="43">
        <f t="shared" ref="J29:J32" si="9">SUM(F29:I29)*14</f>
        <v>28</v>
      </c>
      <c r="K29" s="43">
        <f t="shared" ref="K29:K32" si="10">E29*25-J29</f>
        <v>22</v>
      </c>
      <c r="L29" s="712" t="s">
        <v>24</v>
      </c>
      <c r="M29" s="713"/>
      <c r="N29" s="714"/>
      <c r="P29" s="67">
        <f>SUM(O10:O12)</f>
        <v>9</v>
      </c>
      <c r="Q29" s="67">
        <f>SUM(O13:O15)</f>
        <v>9</v>
      </c>
      <c r="R29" s="67">
        <f>SUM(O19, O16, O22, O24)</f>
        <v>5</v>
      </c>
      <c r="S29" s="13"/>
      <c r="T29" s="13"/>
    </row>
    <row r="30" spans="1:20" ht="15" customHeight="1" thickBot="1" x14ac:dyDescent="0.35">
      <c r="A30" s="51">
        <v>18</v>
      </c>
      <c r="B30" s="15" t="s">
        <v>140</v>
      </c>
      <c r="C30" s="49" t="s">
        <v>228</v>
      </c>
      <c r="D30" s="58" t="s">
        <v>15</v>
      </c>
      <c r="E30" s="56">
        <v>2</v>
      </c>
      <c r="F30" s="57">
        <v>2</v>
      </c>
      <c r="G30" s="43"/>
      <c r="H30" s="43"/>
      <c r="I30" s="43"/>
      <c r="J30" s="16">
        <f t="shared" ref="J30" si="11">SUM(F30:I30)*14</f>
        <v>28</v>
      </c>
      <c r="K30" s="16">
        <f t="shared" si="10"/>
        <v>22</v>
      </c>
      <c r="L30" s="715" t="s">
        <v>24</v>
      </c>
      <c r="M30" s="716"/>
      <c r="N30" s="717"/>
      <c r="P30" s="13"/>
      <c r="Q30" s="12"/>
      <c r="R30" s="21"/>
      <c r="S30" s="21"/>
      <c r="T30" s="21"/>
    </row>
    <row r="31" spans="1:20" ht="15" thickBot="1" x14ac:dyDescent="0.35">
      <c r="A31" s="40">
        <v>19</v>
      </c>
      <c r="B31" s="15" t="s">
        <v>141</v>
      </c>
      <c r="C31" s="49" t="s">
        <v>229</v>
      </c>
      <c r="D31" s="58" t="s">
        <v>15</v>
      </c>
      <c r="E31" s="56">
        <v>2</v>
      </c>
      <c r="F31" s="57"/>
      <c r="G31" s="43">
        <v>2</v>
      </c>
      <c r="H31" s="43"/>
      <c r="I31" s="43"/>
      <c r="J31" s="16">
        <f t="shared" si="9"/>
        <v>28</v>
      </c>
      <c r="K31" s="16">
        <f t="shared" si="10"/>
        <v>22</v>
      </c>
      <c r="L31" s="715" t="s">
        <v>24</v>
      </c>
      <c r="M31" s="716"/>
      <c r="N31" s="717"/>
      <c r="P31" s="13"/>
      <c r="Q31" s="12"/>
      <c r="R31" s="13"/>
      <c r="S31" s="13"/>
      <c r="T31" s="13"/>
    </row>
    <row r="32" spans="1:20" ht="55.8" customHeight="1" thickBot="1" x14ac:dyDescent="0.35">
      <c r="A32" s="37">
        <v>20</v>
      </c>
      <c r="B32" s="15" t="s">
        <v>142</v>
      </c>
      <c r="C32" s="49" t="s">
        <v>45</v>
      </c>
      <c r="D32" s="53" t="s">
        <v>68</v>
      </c>
      <c r="E32" s="17">
        <v>5</v>
      </c>
      <c r="F32" s="19">
        <v>2</v>
      </c>
      <c r="G32" s="16">
        <v>2</v>
      </c>
      <c r="H32" s="16"/>
      <c r="I32" s="16"/>
      <c r="J32" s="16">
        <f t="shared" si="9"/>
        <v>56</v>
      </c>
      <c r="K32" s="16">
        <f t="shared" si="10"/>
        <v>69</v>
      </c>
      <c r="L32" s="715" t="s">
        <v>23</v>
      </c>
      <c r="M32" s="716"/>
      <c r="N32" s="717"/>
      <c r="P32" s="13"/>
      <c r="Q32" s="12"/>
      <c r="R32" s="13"/>
      <c r="S32" s="13"/>
      <c r="T32" s="13"/>
    </row>
    <row r="33" spans="1:20" ht="15.75" customHeight="1" thickBot="1" x14ac:dyDescent="0.35">
      <c r="A33" s="6">
        <v>21</v>
      </c>
      <c r="B33" s="15" t="s">
        <v>143</v>
      </c>
      <c r="C33" s="49" t="s">
        <v>46</v>
      </c>
      <c r="D33" s="54" t="s">
        <v>15</v>
      </c>
      <c r="E33" s="18">
        <v>3</v>
      </c>
      <c r="F33" s="740" t="s">
        <v>239</v>
      </c>
      <c r="G33" s="741"/>
      <c r="H33" s="741"/>
      <c r="I33" s="719"/>
      <c r="J33" s="15">
        <f>SUM(F33:H33)*14</f>
        <v>0</v>
      </c>
      <c r="K33" s="15">
        <v>19</v>
      </c>
      <c r="L33" s="715" t="s">
        <v>24</v>
      </c>
      <c r="M33" s="716"/>
      <c r="N33" s="717"/>
      <c r="P33" s="22"/>
      <c r="Q33" s="12"/>
      <c r="R33" s="21"/>
      <c r="S33" s="21"/>
      <c r="T33" s="21"/>
    </row>
    <row r="34" spans="1:20" ht="15.75" customHeight="1" thickBo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P34" s="22"/>
      <c r="Q34" s="12"/>
      <c r="R34" s="21"/>
      <c r="S34" s="21"/>
      <c r="T34" s="21"/>
    </row>
    <row r="35" spans="1:20" ht="15.75" customHeight="1" x14ac:dyDescent="0.3">
      <c r="B35" s="495" t="s">
        <v>32</v>
      </c>
      <c r="C35" s="33" t="e">
        <f>#REF!</f>
        <v>#REF!</v>
      </c>
      <c r="D35" s="498">
        <f>SUM(F9:I17)</f>
        <v>19</v>
      </c>
      <c r="E35" s="499"/>
      <c r="F35" s="499"/>
      <c r="G35" s="499"/>
      <c r="H35" s="499"/>
      <c r="I35" s="499"/>
      <c r="J35" s="499"/>
      <c r="K35" s="499"/>
      <c r="L35" s="499"/>
      <c r="M35" s="500"/>
      <c r="O35" s="167" t="s">
        <v>322</v>
      </c>
      <c r="P35" s="168">
        <f>SUM(D35, D36)</f>
        <v>23</v>
      </c>
      <c r="Q35" s="168">
        <f>SUM(P29, Q29, R29)</f>
        <v>23</v>
      </c>
      <c r="R35" s="21"/>
      <c r="S35" s="21"/>
      <c r="T35" s="21"/>
    </row>
    <row r="36" spans="1:20" ht="15.75" customHeight="1" x14ac:dyDescent="0.3">
      <c r="B36" s="496"/>
      <c r="C36" s="34" t="e">
        <f>#REF!</f>
        <v>#REF!</v>
      </c>
      <c r="D36" s="501">
        <f>SUM(F19:I25)</f>
        <v>4</v>
      </c>
      <c r="E36" s="502"/>
      <c r="F36" s="502"/>
      <c r="G36" s="502"/>
      <c r="H36" s="502"/>
      <c r="I36" s="502"/>
      <c r="J36" s="502"/>
      <c r="K36" s="502"/>
      <c r="L36" s="502"/>
      <c r="M36" s="503"/>
      <c r="P36" s="22"/>
      <c r="Q36" s="12"/>
      <c r="R36" s="21"/>
      <c r="S36" s="21"/>
      <c r="T36" s="21"/>
    </row>
    <row r="37" spans="1:20" s="26" customFormat="1" ht="15.75" customHeight="1" thickBot="1" x14ac:dyDescent="0.35">
      <c r="A37" s="6"/>
      <c r="B37" s="497"/>
      <c r="C37" s="35" t="e">
        <f>#REF!</f>
        <v>#REF!</v>
      </c>
      <c r="D37" s="504">
        <f>SUM(F29:I33)</f>
        <v>10</v>
      </c>
      <c r="E37" s="505"/>
      <c r="F37" s="505"/>
      <c r="G37" s="505"/>
      <c r="H37" s="505"/>
      <c r="I37" s="505"/>
      <c r="J37" s="505"/>
      <c r="K37" s="505"/>
      <c r="L37" s="505"/>
      <c r="M37" s="506"/>
      <c r="P37" s="30"/>
      <c r="Q37" s="31"/>
      <c r="R37" s="32"/>
      <c r="S37" s="32"/>
      <c r="T37" s="32"/>
    </row>
    <row r="38" spans="1:20" ht="18" customHeight="1" x14ac:dyDescent="0.3">
      <c r="A38" s="2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P38" s="13"/>
      <c r="Q38" s="12"/>
      <c r="R38" s="489"/>
      <c r="S38" s="489"/>
      <c r="T38" s="489"/>
    </row>
    <row r="39" spans="1:20" ht="15" customHeight="1" x14ac:dyDescent="0.3">
      <c r="B39" s="4" t="s">
        <v>36</v>
      </c>
      <c r="C39" s="9"/>
      <c r="D39" s="1"/>
      <c r="E39" s="488" t="s">
        <v>37</v>
      </c>
      <c r="F39" s="488"/>
      <c r="G39" s="4"/>
      <c r="H39" s="1"/>
      <c r="I39" s="1"/>
      <c r="J39" s="507" t="s">
        <v>38</v>
      </c>
      <c r="K39" s="507"/>
      <c r="L39" s="507"/>
      <c r="M39" s="507"/>
      <c r="P39" s="13"/>
      <c r="Q39" s="12"/>
      <c r="R39" s="13"/>
      <c r="S39" s="13"/>
      <c r="T39" s="13"/>
    </row>
    <row r="40" spans="1:20" ht="15" customHeight="1" x14ac:dyDescent="0.3">
      <c r="B40" s="490" t="e">
        <f>#REF!</f>
        <v>#REF!</v>
      </c>
      <c r="C40" s="490"/>
      <c r="D40" s="491" t="e">
        <f>#REF!</f>
        <v>#REF!</v>
      </c>
      <c r="E40" s="491"/>
      <c r="F40" s="491"/>
      <c r="G40" s="491"/>
      <c r="H40" s="491"/>
      <c r="I40" s="491"/>
      <c r="J40" s="492" t="e">
        <f>#REF!</f>
        <v>#REF!</v>
      </c>
      <c r="K40" s="492"/>
      <c r="L40" s="492"/>
      <c r="M40" s="492"/>
      <c r="P40" s="11"/>
      <c r="Q40" s="12"/>
      <c r="R40" s="13"/>
      <c r="S40" s="13"/>
      <c r="T40" s="13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ht="15" customHeight="1" x14ac:dyDescent="0.3">
      <c r="B48" s="1"/>
      <c r="C48" s="1"/>
      <c r="H48" s="4"/>
      <c r="I48" s="4"/>
      <c r="J48" s="1"/>
      <c r="K48" s="1"/>
      <c r="L48" s="1"/>
    </row>
    <row r="49" spans="1:13" x14ac:dyDescent="0.3">
      <c r="B49" s="1"/>
      <c r="C49" s="1"/>
      <c r="H49" s="4"/>
      <c r="I49" s="4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A57" s="493" t="s">
        <v>60</v>
      </c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3"/>
      <c r="M57" s="493"/>
    </row>
    <row r="58" spans="1:13" x14ac:dyDescent="0.3">
      <c r="A58" s="494" t="s">
        <v>40</v>
      </c>
      <c r="B58" s="494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</row>
    <row r="64" spans="1:13" x14ac:dyDescent="0.3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488"/>
      <c r="F66" s="488"/>
      <c r="G66" s="488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488"/>
      <c r="F67" s="488"/>
      <c r="G67" s="488"/>
      <c r="H67" s="1"/>
      <c r="I67" s="1"/>
      <c r="J67" s="1"/>
      <c r="K67" s="1"/>
      <c r="L67" s="1"/>
    </row>
    <row r="68" spans="2:12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</sheetData>
  <sheetProtection formatCells="0" formatRows="0" insertRows="0" insertHyperlinks="0" deleteRows="0" sort="0" autoFilter="0" pivotTables="0"/>
  <protectedRanges>
    <protectedRange sqref="K1:L2 A19:M21 N28:N30 A9:M15 A17:M17 A16:D16 F16:M16 N18:XFD18 D22:M23 A22:A23 B29:M31 A29:A32 B32:B33 S28:XFD30 N9:N16 P9:XFD16 N23:XFD23 N22 P22:XFD22 N20:XFD21 N19 P19:XFD19" name="Editabil"/>
    <protectedRange sqref="E16" name="Editabil_1"/>
    <protectedRange sqref="B22:C23" name="Editabil_3"/>
    <protectedRange sqref="O30:R30 O28:O29" name="Editabil_2"/>
    <protectedRange sqref="O9 O19" name="Editabil_4"/>
    <protectedRange sqref="O10:O16" name="Editabil_4_1"/>
    <protectedRange sqref="A24:N25 T24:XFD25" name="Editabil_3_1"/>
    <protectedRange sqref="O25:S25 P24:S24" name="Editabil_2_1"/>
    <protectedRange sqref="O24 O22" name="Editabil_2_1_1"/>
  </protectedRanges>
  <mergeCells count="84">
    <mergeCell ref="R38:T38"/>
    <mergeCell ref="E67:G67"/>
    <mergeCell ref="B40:C40"/>
    <mergeCell ref="D40:I40"/>
    <mergeCell ref="J40:M40"/>
    <mergeCell ref="A57:M57"/>
    <mergeCell ref="A58:M58"/>
    <mergeCell ref="E66:G66"/>
    <mergeCell ref="E39:F39"/>
    <mergeCell ref="J39:M39"/>
    <mergeCell ref="A28:N28"/>
    <mergeCell ref="L29:N29"/>
    <mergeCell ref="L30:N30"/>
    <mergeCell ref="L31:N31"/>
    <mergeCell ref="L32:N32"/>
    <mergeCell ref="L33:N33"/>
    <mergeCell ref="B35:B37"/>
    <mergeCell ref="D35:M35"/>
    <mergeCell ref="D36:M36"/>
    <mergeCell ref="D37:M37"/>
    <mergeCell ref="F33:I33"/>
    <mergeCell ref="D22:D23"/>
    <mergeCell ref="D24:D25"/>
    <mergeCell ref="E24:E25"/>
    <mergeCell ref="F24:F25"/>
    <mergeCell ref="G24:G25"/>
    <mergeCell ref="A26:C27"/>
    <mergeCell ref="E26:E27"/>
    <mergeCell ref="J26:J27"/>
    <mergeCell ref="K26:K27"/>
    <mergeCell ref="M26:N26"/>
    <mergeCell ref="M27:N27"/>
    <mergeCell ref="J19:J21"/>
    <mergeCell ref="K19:K21"/>
    <mergeCell ref="L19:N21"/>
    <mergeCell ref="D19:D21"/>
    <mergeCell ref="E19:E21"/>
    <mergeCell ref="F19:F21"/>
    <mergeCell ref="G19:G21"/>
    <mergeCell ref="H19:H21"/>
    <mergeCell ref="I19:I21"/>
    <mergeCell ref="A18:N18"/>
    <mergeCell ref="A8:N8"/>
    <mergeCell ref="L9:N9"/>
    <mergeCell ref="L10:N10"/>
    <mergeCell ref="L11:N11"/>
    <mergeCell ref="L12:N12"/>
    <mergeCell ref="L13:N13"/>
    <mergeCell ref="L14:N14"/>
    <mergeCell ref="L15:N15"/>
    <mergeCell ref="L16:N16"/>
    <mergeCell ref="F17:I17"/>
    <mergeCell ref="L17:N17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C3:G3"/>
    <mergeCell ref="K3:L3"/>
    <mergeCell ref="D1:H1"/>
    <mergeCell ref="K1:L1"/>
    <mergeCell ref="B2:C2"/>
    <mergeCell ref="D2:H2"/>
    <mergeCell ref="K2:L2"/>
    <mergeCell ref="K24:K25"/>
    <mergeCell ref="L24:N25"/>
    <mergeCell ref="P24:Q25"/>
    <mergeCell ref="E22:E23"/>
    <mergeCell ref="H22:H23"/>
    <mergeCell ref="I22:I23"/>
    <mergeCell ref="J22:J23"/>
    <mergeCell ref="K22:K23"/>
    <mergeCell ref="L22:N23"/>
    <mergeCell ref="F22:F23"/>
    <mergeCell ref="H24:H25"/>
    <mergeCell ref="I24:I25"/>
    <mergeCell ref="J24:J25"/>
    <mergeCell ref="G22:G23"/>
  </mergeCells>
  <conditionalFormatting sqref="D1:D7 D9:D17 D19:D20 D22 D26:D27 D29:D56">
    <cfRule type="cellIs" dxfId="378" priority="12" operator="equal">
      <formula>"DI"</formula>
    </cfRule>
    <cfRule type="cellIs" dxfId="377" priority="13" operator="equal">
      <formula>"DM"</formula>
    </cfRule>
    <cfRule type="cellIs" dxfId="376" priority="14" operator="equal">
      <formula>"DJ"</formula>
    </cfRule>
    <cfRule type="cellIs" dxfId="375" priority="15" operator="equal">
      <formula>"D"</formula>
    </cfRule>
    <cfRule type="cellIs" dxfId="374" priority="16" operator="equal">
      <formula>"SI"</formula>
    </cfRule>
    <cfRule type="cellIs" dxfId="373" priority="17" operator="equal">
      <formula>"SM"</formula>
    </cfRule>
    <cfRule type="cellIs" dxfId="372" priority="18" operator="equal">
      <formula>"SJ"</formula>
    </cfRule>
    <cfRule type="cellIs" dxfId="371" priority="19" operator="equal">
      <formula>"S"</formula>
    </cfRule>
    <cfRule type="cellIs" dxfId="370" priority="20" operator="equal">
      <formula>"C"</formula>
    </cfRule>
    <cfRule type="cellIs" dxfId="369" priority="21" operator="equal">
      <formula>"F"</formula>
    </cfRule>
  </conditionalFormatting>
  <conditionalFormatting sqref="D24">
    <cfRule type="cellIs" dxfId="368" priority="1" operator="equal">
      <formula>"DI"</formula>
    </cfRule>
    <cfRule type="cellIs" dxfId="367" priority="2" operator="equal">
      <formula>"DM"</formula>
    </cfRule>
    <cfRule type="cellIs" dxfId="366" priority="3" operator="equal">
      <formula>"DJ"</formula>
    </cfRule>
    <cfRule type="cellIs" dxfId="365" priority="4" operator="equal">
      <formula>"D"</formula>
    </cfRule>
    <cfRule type="cellIs" dxfId="364" priority="5" operator="equal">
      <formula>"SI"</formula>
    </cfRule>
    <cfRule type="cellIs" dxfId="363" priority="6" operator="equal">
      <formula>"SM"</formula>
    </cfRule>
    <cfRule type="cellIs" dxfId="362" priority="7" operator="equal">
      <formula>"SJ"</formula>
    </cfRule>
    <cfRule type="cellIs" dxfId="361" priority="8" operator="equal">
      <formula>"S"</formula>
    </cfRule>
    <cfRule type="cellIs" dxfId="360" priority="9" operator="equal">
      <formula>"C"</formula>
    </cfRule>
    <cfRule type="cellIs" dxfId="359" priority="10" operator="equal">
      <formula>"F"</formula>
    </cfRule>
    <cfRule type="cellIs" dxfId="358" priority="1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74" fitToWidth="0" orientation="landscape" r:id="rId1"/>
  <rowBreaks count="1" manualBreakCount="1">
    <brk id="41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Sem_I_EF_RO</vt:lpstr>
      <vt:lpstr>Sem_I_ES_RO</vt:lpstr>
      <vt:lpstr>Sem_I_EG_RO</vt:lpstr>
      <vt:lpstr>Sem_II_EF_RO</vt:lpstr>
      <vt:lpstr>Sem_II_ES_RO</vt:lpstr>
      <vt:lpstr>Sem_II_EG_RO</vt:lpstr>
      <vt:lpstr>Sem_III_EF_RO</vt:lpstr>
      <vt:lpstr>Sem_III_ES_RO</vt:lpstr>
      <vt:lpstr>Sem_III_EG_RO</vt:lpstr>
      <vt:lpstr>Sem_IV_EF_RO</vt:lpstr>
      <vt:lpstr>Sem_IV_ES_RO</vt:lpstr>
      <vt:lpstr>Sem_IV_EG_RO</vt:lpstr>
      <vt:lpstr>Sem_V_EF_RO</vt:lpstr>
      <vt:lpstr>Sem_V_ES_RO</vt:lpstr>
      <vt:lpstr>Sem_V_EG_RO</vt:lpstr>
      <vt:lpstr>Sem_VI_EF_RO</vt:lpstr>
      <vt:lpstr>Sem_VI_ES_RO</vt:lpstr>
      <vt:lpstr>Sem_VI_EG_RO</vt:lpstr>
      <vt:lpstr>Sem_I_EF_RO!Print_Area</vt:lpstr>
      <vt:lpstr>Sem_I_EG_RO!Print_Area</vt:lpstr>
      <vt:lpstr>Sem_I_ES_RO!Print_Area</vt:lpstr>
      <vt:lpstr>Sem_II_EF_RO!Print_Area</vt:lpstr>
      <vt:lpstr>Sem_II_EG_RO!Print_Area</vt:lpstr>
      <vt:lpstr>Sem_II_ES_RO!Print_Area</vt:lpstr>
      <vt:lpstr>Sem_III_EF_RO!Print_Area</vt:lpstr>
      <vt:lpstr>Sem_III_EG_RO!Print_Area</vt:lpstr>
      <vt:lpstr>Sem_III_ES_RO!Print_Area</vt:lpstr>
      <vt:lpstr>Sem_IV_EF_RO!Print_Area</vt:lpstr>
      <vt:lpstr>Sem_IV_EG_RO!Print_Area</vt:lpstr>
      <vt:lpstr>Sem_IV_ES_RO!Print_Area</vt:lpstr>
      <vt:lpstr>Sem_V_EF_RO!Print_Area</vt:lpstr>
      <vt:lpstr>Sem_V_EG_RO!Print_Area</vt:lpstr>
      <vt:lpstr>Sem_V_ES_RO!Print_Area</vt:lpstr>
      <vt:lpstr>Sem_VI_EF_RO!Print_Area</vt:lpstr>
      <vt:lpstr>Sem_VI_EG_RO!Print_Area</vt:lpstr>
      <vt:lpstr>Sem_VI_ES_RO!Print_Area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Owner</cp:lastModifiedBy>
  <cp:revision/>
  <cp:lastPrinted>2025-09-11T07:26:00Z</cp:lastPrinted>
  <dcterms:created xsi:type="dcterms:W3CDTF">2015-06-05T18:19:34Z</dcterms:created>
  <dcterms:modified xsi:type="dcterms:W3CDTF">2025-09-22T13:20:09Z</dcterms:modified>
  <cp:category/>
  <cp:contentStatus/>
</cp:coreProperties>
</file>